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Imp plot cm" sheetId="1" r:id="rId1"/>
    <sheet name="Imp plot inches" sheetId="2" r:id="rId2"/>
    <sheet name="Instructions" sheetId="3" r:id="rId3"/>
    <sheet name="Imp plot" sheetId="4" r:id="rId4"/>
    <sheet name="Chart1" sheetId="5" r:id="rId5"/>
    <sheet name="Imp" sheetId="6" r:id="rId6"/>
    <sheet name="Freq res plot" sheetId="7" r:id="rId7"/>
    <sheet name="Freq res" sheetId="8" r:id="rId8"/>
    <sheet name="Phi(z,A)" sheetId="9" r:id="rId9"/>
  </sheets>
  <definedNames/>
  <calcPr fullCalcOnLoad="1"/>
</workbook>
</file>

<file path=xl/sharedStrings.xml><?xml version="1.0" encoding="utf-8"?>
<sst xmlns="http://schemas.openxmlformats.org/spreadsheetml/2006/main" count="74" uniqueCount="67">
  <si>
    <r>
      <t xml:space="preserve">1. Inputs go into </t>
    </r>
    <r>
      <rPr>
        <b/>
        <sz val="10"/>
        <rFont val="Arial"/>
        <family val="2"/>
      </rPr>
      <t>Input</t>
    </r>
    <r>
      <rPr>
        <sz val="10"/>
        <rFont val="Arial"/>
        <family val="2"/>
      </rPr>
      <t xml:space="preserve"> Sheet. A, Z1, Z2</t>
    </r>
  </si>
  <si>
    <t>2. Written around Z2 &gt; Z1</t>
  </si>
  <si>
    <t>3. I didn't try this for Z1 &gt; Z2</t>
  </si>
  <si>
    <r>
      <t xml:space="preserve">4. Equation 14 is found on </t>
    </r>
    <r>
      <rPr>
        <b/>
        <sz val="10"/>
        <rFont val="Arial"/>
        <family val="2"/>
      </rPr>
      <t>Phi(z,A)</t>
    </r>
    <r>
      <rPr>
        <sz val="10"/>
        <rFont val="Arial"/>
        <family val="2"/>
      </rPr>
      <t xml:space="preserve"> sheet. Need to load analysis tool pack for Bessel functions.</t>
    </r>
  </si>
  <si>
    <r>
      <t xml:space="preserve">5. Answers on </t>
    </r>
    <r>
      <rPr>
        <b/>
        <sz val="10"/>
        <rFont val="Arial"/>
        <family val="2"/>
      </rPr>
      <t xml:space="preserve">Inputs </t>
    </r>
    <r>
      <rPr>
        <sz val="10"/>
        <rFont val="Arial"/>
        <family val="2"/>
      </rPr>
      <t xml:space="preserve">sheet need to be cut and pasted and sorted by x in </t>
    </r>
    <r>
      <rPr>
        <b/>
        <sz val="10"/>
        <rFont val="Arial"/>
        <family val="2"/>
      </rPr>
      <t>Sorted Answer</t>
    </r>
    <r>
      <rPr>
        <sz val="10"/>
        <rFont val="Arial"/>
        <family val="2"/>
      </rPr>
      <t xml:space="preserve"> Sheet (Excel shortcoming).</t>
    </r>
  </si>
  <si>
    <t>6. Figures sheet is for comparison to original paper.</t>
  </si>
  <si>
    <r>
      <t xml:space="preserve">7. Try various values for A in the last column of the figure 2 calculations of the </t>
    </r>
    <r>
      <rPr>
        <b/>
        <sz val="10"/>
        <rFont val="Arial"/>
        <family val="2"/>
      </rPr>
      <t>Figures</t>
    </r>
    <r>
      <rPr>
        <sz val="10"/>
        <rFont val="Arial"/>
        <family val="2"/>
      </rPr>
      <t xml:space="preserve"> sheet.</t>
    </r>
  </si>
  <si>
    <r>
      <t xml:space="preserve">Written for Microwaves101.com by R.D. Scott May 6, 2008 following the paper </t>
    </r>
    <r>
      <rPr>
        <i/>
        <sz val="10"/>
        <rFont val="Arial"/>
        <family val="2"/>
      </rPr>
      <t>A Transmission Line Taper of Improved Design</t>
    </r>
    <r>
      <rPr>
        <sz val="10"/>
        <rFont val="Arial"/>
        <family val="2"/>
      </rPr>
      <t xml:space="preserve"> by R. W. Klopfenstein, Proceedings of the IRE, page 31-35, Jan 1956.</t>
    </r>
  </si>
  <si>
    <t>Modifications by Unknown Editor</t>
  </si>
  <si>
    <t>Eliminated figures that duplicated the original paper</t>
  </si>
  <si>
    <t>Just input the length and effective dielectric constant on "Freq res" worksheet.  Then see the "Freq res plot" page.</t>
  </si>
  <si>
    <t>Posted July 11, 2009</t>
  </si>
  <si>
    <t>Microwaves101.com</t>
  </si>
  <si>
    <t>See explanation on this web page:</t>
  </si>
  <si>
    <t>http://microwaves101.com/encyclopedia/Klopfenstein.cfm</t>
  </si>
  <si>
    <t>This page calculates the impedance taper</t>
  </si>
  <si>
    <t xml:space="preserve">Enter maximum reflection coefficient </t>
  </si>
  <si>
    <t>rhomax</t>
  </si>
  <si>
    <t>RL max</t>
  </si>
  <si>
    <t>(maximum return loss is calculated from rhomax)</t>
  </si>
  <si>
    <t>rho0</t>
  </si>
  <si>
    <t>rho0/rhomax</t>
  </si>
  <si>
    <t>Twenty points along the curve</t>
  </si>
  <si>
    <t>Enter the two impedance you want to match</t>
  </si>
  <si>
    <t>Z1</t>
  </si>
  <si>
    <t>Z2</t>
  </si>
  <si>
    <t>x</t>
  </si>
  <si>
    <t>X(cm)</t>
  </si>
  <si>
    <t>X (inches)</t>
  </si>
  <si>
    <t>Z0</t>
  </si>
  <si>
    <t>(Z2 must be greater than Z1!)</t>
  </si>
  <si>
    <t>These points are for x&gt;0</t>
  </si>
  <si>
    <t>These points are for X&lt;0</t>
  </si>
  <si>
    <t>A</t>
  </si>
  <si>
    <t>.5*ln(z1*z2)</t>
  </si>
  <si>
    <t>COSH(A)</t>
  </si>
  <si>
    <t>X (cm)</t>
  </si>
  <si>
    <t>X(inches)</t>
  </si>
  <si>
    <t>LN[Z(x)]</t>
  </si>
  <si>
    <t>Z(x)</t>
  </si>
  <si>
    <t>-x</t>
  </si>
  <si>
    <t>This page calculates the reflection coefficient versus frequency</t>
  </si>
  <si>
    <t>Enter</t>
  </si>
  <si>
    <t>Choose L</t>
  </si>
  <si>
    <t>cm</t>
  </si>
  <si>
    <t>inches</t>
  </si>
  <si>
    <t xml:space="preserve">c </t>
  </si>
  <si>
    <t>cm/s</t>
  </si>
  <si>
    <t>Eeff</t>
  </si>
  <si>
    <t>Beta</t>
  </si>
  <si>
    <t>rad/cm</t>
  </si>
  <si>
    <t>Lambda0</t>
  </si>
  <si>
    <t>F0</t>
  </si>
  <si>
    <t>GHz</t>
  </si>
  <si>
    <t>20log(coshA) [dB]</t>
  </si>
  <si>
    <t>l / lambda</t>
  </si>
  <si>
    <t>Freq (GHz)</t>
  </si>
  <si>
    <t>rho/rho_0</t>
  </si>
  <si>
    <t>Gamma</t>
  </si>
  <si>
    <t>dB</t>
  </si>
  <si>
    <t>y</t>
  </si>
  <si>
    <t>sqrt(1-y^2)</t>
  </si>
  <si>
    <t>A*(sqrt(1-y^2)</t>
  </si>
  <si>
    <t>I_1 (Bessel)</t>
  </si>
  <si>
    <t>D/C</t>
  </si>
  <si>
    <t>D/C * delta y</t>
  </si>
  <si>
    <t>Phi(z,A)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</si>
</sst>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.000"/>
    <numFmt numFmtId="167" formatCode="0.0"/>
    <numFmt numFmtId="168" formatCode="0.00E+00"/>
    <numFmt numFmtId="169" formatCode="0.0000"/>
  </numFmts>
  <fonts count="9">
    <font>
      <sz val="10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1"/>
      <color indexed="8"/>
      <name val="Arial"/>
      <family val="2"/>
    </font>
    <font>
      <sz val="12"/>
      <color indexed="6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wrapText="1"/>
    </xf>
    <xf numFmtId="164" fontId="0" fillId="2" borderId="0" xfId="0" applyFill="1" applyAlignment="1">
      <alignment/>
    </xf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ill="1" applyAlignment="1">
      <alignment horizontal="center"/>
    </xf>
    <xf numFmtId="164" fontId="0" fillId="0" borderId="0" xfId="0" applyFill="1" applyAlignment="1">
      <alignment/>
    </xf>
    <xf numFmtId="164" fontId="0" fillId="2" borderId="0" xfId="0" applyFill="1" applyAlignment="1">
      <alignment horizontal="center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3" borderId="0" xfId="0" applyFill="1" applyAlignment="1">
      <alignment/>
    </xf>
    <xf numFmtId="168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2" fillId="0" borderId="0" xfId="0" applyFont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Impedance versus position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Imp!$H$21:$H$1021</c:f>
              <c:numCache/>
            </c:numRef>
          </c:xVal>
          <c:yVal>
            <c:numRef>
              <c:f>Imp!$K$21:$K$1021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Imp!$B$21:$B$1021</c:f>
              <c:numCache/>
            </c:numRef>
          </c:xVal>
          <c:yVal>
            <c:numRef>
              <c:f>Imp!$E$21:$E$1021</c:f>
              <c:numCache/>
            </c:numRef>
          </c:yVal>
          <c:smooth val="0"/>
        </c:ser>
        <c:axId val="41112351"/>
        <c:axId val="34466840"/>
      </c:scatterChart>
      <c:valAx>
        <c:axId val="41112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Position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66840"/>
        <c:crossesAt val="0"/>
        <c:crossBetween val="midCat"/>
        <c:dispUnits/>
      </c:valAx>
      <c:valAx>
        <c:axId val="34466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Impedance (ohms)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12351"/>
        <c:crossesAt val="-10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Impedance versus position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Imp!$I$21:$I$1021</c:f>
              <c:numCache/>
            </c:numRef>
          </c:xVal>
          <c:yVal>
            <c:numRef>
              <c:f>Imp!$K$21:$K$1021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Imp!$C$21:$C$1021</c:f>
              <c:numCache/>
            </c:numRef>
          </c:xVal>
          <c:yVal>
            <c:numRef>
              <c:f>Imp!$E$21:$E$1021</c:f>
              <c:numCache/>
            </c:numRef>
          </c:yVal>
          <c:smooth val="0"/>
        </c:ser>
        <c:axId val="41766105"/>
        <c:axId val="40350626"/>
      </c:scatterChart>
      <c:valAx>
        <c:axId val="41766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Position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50626"/>
        <c:crossesAt val="0"/>
        <c:crossBetween val="midCat"/>
        <c:dispUnits/>
      </c:valAx>
      <c:valAx>
        <c:axId val="403506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Impedance (ohms)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66105"/>
        <c:crossesAt val="-10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Impedance versus position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Imp!$G$21:$G$1021</c:f>
              <c:numCache/>
            </c:numRef>
          </c:xVal>
          <c:yVal>
            <c:numRef>
              <c:f>Imp!$K$21:$K$1021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Imp!$A$21:$A$1021</c:f>
              <c:numCache/>
            </c:numRef>
          </c:xVal>
          <c:yVal>
            <c:numRef>
              <c:f>Imp!$E$21:$E$1021</c:f>
              <c:numCache/>
            </c:numRef>
          </c:yVal>
          <c:smooth val="0"/>
        </c:ser>
        <c:axId val="27611315"/>
        <c:axId val="47175244"/>
      </c:scatterChart>
      <c:valAx>
        <c:axId val="27611315"/>
        <c:scaling>
          <c:orientation val="minMax"/>
          <c:max val="1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75244"/>
        <c:crossesAt val="0"/>
        <c:crossBetween val="midCat"/>
        <c:dispUnits/>
      </c:valAx>
      <c:valAx>
        <c:axId val="471752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Impedance (ohms)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11315"/>
        <c:crossesAt val="-10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Imp!$O$11:$O$31</c:f>
              <c:numCache/>
            </c:numRef>
          </c:xVal>
          <c:yVal>
            <c:numRef>
              <c:f>Imp!$Q$11:$Q$31</c:f>
              <c:numCache/>
            </c:numRef>
          </c:yVal>
          <c:smooth val="0"/>
        </c:ser>
        <c:axId val="21924013"/>
        <c:axId val="63098390"/>
      </c:scatterChart>
      <c:valAx>
        <c:axId val="2192401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98390"/>
        <c:crossesAt val="0"/>
        <c:crossBetween val="midCat"/>
        <c:dispUnits/>
      </c:valAx>
      <c:valAx>
        <c:axId val="630983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24013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Frequency response of Dolph-Tchebycheff transmission line taper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'Freq res'!$B$22:$B$222</c:f>
              <c:numCache/>
            </c:numRef>
          </c:xVal>
          <c:yVal>
            <c:numRef>
              <c:f>'Freq res'!$D$22:$D$222</c:f>
              <c:numCache/>
            </c:numRef>
          </c:yVal>
          <c:smooth val="0"/>
        </c:ser>
        <c:axId val="31014599"/>
        <c:axId val="10695936"/>
      </c:scatterChart>
      <c:scatterChart>
        <c:scatterStyle val="lineMarker"/>
        <c:varyColors val="0"/>
        <c:ser>
          <c:idx val="0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'Freq res'!$B$22:$B$222</c:f>
              <c:numCache/>
            </c:numRef>
          </c:xVal>
          <c:yVal>
            <c:numRef>
              <c:f>'Freq res'!$E$22:$E$222</c:f>
              <c:numCache/>
            </c:numRef>
          </c:yVal>
          <c:smooth val="0"/>
        </c:ser>
        <c:axId val="29154561"/>
        <c:axId val="61064458"/>
      </c:scatterChart>
      <c:valAx>
        <c:axId val="31014599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(GHz)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95936"/>
        <c:crossesAt val="0"/>
        <c:crossBetween val="midCat"/>
        <c:dispUnits/>
      </c:valAx>
      <c:valAx>
        <c:axId val="1069593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Reflection coefficient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14599"/>
        <c:crossesAt val="0"/>
        <c:crossBetween val="midCat"/>
        <c:dispUnits/>
      </c:valAx>
      <c:valAx>
        <c:axId val="29154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64458"/>
        <c:crossesAt val="0"/>
        <c:crossBetween val="midCat"/>
        <c:dispUnits/>
      </c:valAx>
      <c:valAx>
        <c:axId val="610644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Return loss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54561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5</xdr:col>
      <xdr:colOff>19050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342900" y="180975"/>
        <a:ext cx="35337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5</xdr:col>
      <xdr:colOff>19050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342900" y="180975"/>
        <a:ext cx="35337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9</xdr:col>
      <xdr:colOff>619125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342900" y="180975"/>
        <a:ext cx="721995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9</xdr:col>
      <xdr:colOff>619125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342900" y="180975"/>
        <a:ext cx="721995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5</xdr:col>
      <xdr:colOff>19050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342900" y="180975"/>
        <a:ext cx="35337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88" zoomScaleNormal="88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5" right="2.5" top="1" bottom="5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8" zoomScaleNormal="88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5" right="2.5" top="1" bottom="5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>
      <selection activeCell="R4" sqref="R4"/>
    </sheetView>
  </sheetViews>
  <sheetFormatPr defaultColWidth="9.140625" defaultRowHeight="12.75"/>
  <sheetData>
    <row r="1" spans="1:13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2.7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2.75">
      <c r="A7" s="1" t="s">
        <v>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9" spans="1:13" ht="12.75" customHeight="1">
      <c r="A9" s="2" t="s">
        <v>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3" ht="12.75">
      <c r="A13" t="s">
        <v>8</v>
      </c>
    </row>
    <row r="14" ht="12.75">
      <c r="A14" t="s">
        <v>9</v>
      </c>
    </row>
    <row r="15" ht="12.75">
      <c r="A15" t="s">
        <v>10</v>
      </c>
    </row>
    <row r="17" ht="12.75">
      <c r="A17" t="s">
        <v>11</v>
      </c>
    </row>
    <row r="19" ht="12.75">
      <c r="A19" t="s">
        <v>12</v>
      </c>
    </row>
    <row r="21" ht="12.75">
      <c r="A21" t="s">
        <v>13</v>
      </c>
    </row>
    <row r="23" ht="12.75">
      <c r="A23" t="s">
        <v>14</v>
      </c>
    </row>
  </sheetData>
  <sheetProtection selectLockedCells="1" selectUnlockedCells="1"/>
  <mergeCells count="8">
    <mergeCell ref="A1:M1"/>
    <mergeCell ref="A2:M2"/>
    <mergeCell ref="A3:M3"/>
    <mergeCell ref="A4:M4"/>
    <mergeCell ref="A5:M5"/>
    <mergeCell ref="A6:M6"/>
    <mergeCell ref="A7:M7"/>
    <mergeCell ref="A9:M10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88" zoomScaleNormal="88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88" zoomScaleNormal="88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021"/>
  <sheetViews>
    <sheetView workbookViewId="0" topLeftCell="N7">
      <selection activeCell="T13" sqref="T13"/>
    </sheetView>
  </sheetViews>
  <sheetFormatPr defaultColWidth="9.140625" defaultRowHeight="12.75"/>
  <cols>
    <col min="6" max="6" width="10.421875" style="0" customWidth="1"/>
    <col min="7" max="9" width="12.00390625" style="0" customWidth="1"/>
  </cols>
  <sheetData>
    <row r="1" ht="12.75">
      <c r="A1" t="s">
        <v>15</v>
      </c>
    </row>
    <row r="6" spans="1:9" ht="12.75">
      <c r="A6" t="s">
        <v>16</v>
      </c>
      <c r="F6" t="s">
        <v>17</v>
      </c>
      <c r="G6" s="3">
        <v>0.01</v>
      </c>
      <c r="H6" t="s">
        <v>18</v>
      </c>
      <c r="I6" s="4">
        <f>20*LOG(G6)</f>
        <v>-39.99999999999999</v>
      </c>
    </row>
    <row r="7" spans="1:9" ht="12.75">
      <c r="A7" t="s">
        <v>19</v>
      </c>
      <c r="F7" t="s">
        <v>20</v>
      </c>
      <c r="G7" s="5">
        <f>0.5*LN(G11/F11)</f>
        <v>0.34657359027997264</v>
      </c>
      <c r="H7" s="6"/>
      <c r="I7" s="6"/>
    </row>
    <row r="8" spans="6:9" ht="12.75">
      <c r="F8" t="s">
        <v>21</v>
      </c>
      <c r="G8" s="4">
        <f>G7/G6</f>
        <v>34.657359027997266</v>
      </c>
      <c r="H8" s="7"/>
      <c r="I8" s="7"/>
    </row>
    <row r="9" spans="8:14" ht="12.75">
      <c r="H9" s="7"/>
      <c r="I9" s="7"/>
      <c r="N9" t="s">
        <v>22</v>
      </c>
    </row>
    <row r="10" spans="1:17" ht="12.75">
      <c r="A10" t="s">
        <v>23</v>
      </c>
      <c r="F10" s="5" t="s">
        <v>24</v>
      </c>
      <c r="G10" s="5" t="s">
        <v>25</v>
      </c>
      <c r="H10" s="6"/>
      <c r="I10" s="6"/>
      <c r="N10" t="s">
        <v>26</v>
      </c>
      <c r="O10" t="s">
        <v>27</v>
      </c>
      <c r="P10" t="s">
        <v>28</v>
      </c>
      <c r="Q10" t="s">
        <v>29</v>
      </c>
    </row>
    <row r="11" spans="1:17" ht="12.75">
      <c r="A11" t="s">
        <v>30</v>
      </c>
      <c r="F11" s="8">
        <v>25</v>
      </c>
      <c r="G11" s="8">
        <v>50</v>
      </c>
      <c r="H11" s="6"/>
      <c r="I11" s="6"/>
      <c r="N11">
        <v>-1</v>
      </c>
      <c r="O11" s="4">
        <f>N11*'Freq res'!$C$11/2</f>
        <v>-1</v>
      </c>
      <c r="P11" s="9">
        <f>N11*'Freq res'!$E$11/2</f>
        <v>-0.39370078740157477</v>
      </c>
      <c r="Q11" s="10">
        <f>K1021</f>
        <v>25.50503350066889</v>
      </c>
    </row>
    <row r="12" spans="14:17" ht="12.75">
      <c r="N12" s="4">
        <f>N11+0.1</f>
        <v>-0.9</v>
      </c>
      <c r="O12" s="4">
        <f>N12*'Freq res'!$C$11/2</f>
        <v>-0.9</v>
      </c>
      <c r="P12" s="9">
        <f>N12*'Freq res'!$E$11/2</f>
        <v>-0.3543307086614173</v>
      </c>
      <c r="Q12" s="10">
        <f>K921</f>
        <v>25.782109394993572</v>
      </c>
    </row>
    <row r="13" spans="14:17" ht="12.75">
      <c r="N13" s="4">
        <f aca="true" t="shared" si="0" ref="N13:N31">N12+0.1</f>
        <v>-0.8</v>
      </c>
      <c r="O13" s="4">
        <f>N13*'Freq res'!$C$11/2</f>
        <v>-0.8</v>
      </c>
      <c r="P13" s="9">
        <f>N13*'Freq res'!$E$11/2</f>
        <v>-0.31496062992125984</v>
      </c>
      <c r="Q13" s="10">
        <f>K821</f>
        <v>26.194519728425796</v>
      </c>
    </row>
    <row r="14" spans="14:17" ht="12.75">
      <c r="N14" s="4">
        <f t="shared" si="0"/>
        <v>-0.7000000000000001</v>
      </c>
      <c r="O14" s="4">
        <f>N14*'Freq res'!$C$11/2</f>
        <v>-0.7000000000000001</v>
      </c>
      <c r="P14" s="9">
        <f>N14*'Freq res'!$E$11/2</f>
        <v>-0.2755905511811024</v>
      </c>
      <c r="Q14" s="10">
        <f>K721</f>
        <v>26.755928493757875</v>
      </c>
    </row>
    <row r="15" spans="1:17" ht="12.75">
      <c r="A15" t="s">
        <v>31</v>
      </c>
      <c r="G15" t="s">
        <v>32</v>
      </c>
      <c r="N15" s="4">
        <f t="shared" si="0"/>
        <v>-0.6000000000000001</v>
      </c>
      <c r="O15" s="4">
        <f>N15*'Freq res'!$C$11/2</f>
        <v>-0.6000000000000001</v>
      </c>
      <c r="P15" s="9">
        <f>N15*'Freq res'!$E$11/2</f>
        <v>-0.2362204724409449</v>
      </c>
      <c r="Q15" s="10">
        <f>K621</f>
        <v>27.484921595081165</v>
      </c>
    </row>
    <row r="16" spans="14:17" ht="12.75">
      <c r="N16" s="4">
        <f t="shared" si="0"/>
        <v>-0.5000000000000001</v>
      </c>
      <c r="O16" s="4">
        <f>N16*'Freq res'!$C$11/2</f>
        <v>-0.5000000000000001</v>
      </c>
      <c r="P16" s="9">
        <f>N16*'Freq res'!$E$11/2</f>
        <v>-0.19685039370078744</v>
      </c>
      <c r="Q16" s="10">
        <f>K521</f>
        <v>28.395923834912608</v>
      </c>
    </row>
    <row r="17" spans="1:17" ht="12.75">
      <c r="A17" s="5" t="s">
        <v>33</v>
      </c>
      <c r="B17" s="5"/>
      <c r="C17" s="5"/>
      <c r="F17" s="5"/>
      <c r="G17" s="5" t="s">
        <v>34</v>
      </c>
      <c r="H17" s="5"/>
      <c r="I17" s="5"/>
      <c r="J17" s="5" t="s">
        <v>35</v>
      </c>
      <c r="N17" s="4">
        <f t="shared" si="0"/>
        <v>-0.40000000000000013</v>
      </c>
      <c r="O17" s="4">
        <f>N17*'Freq res'!$C$11/2</f>
        <v>-0.40000000000000013</v>
      </c>
      <c r="P17" s="9">
        <f>N17*'Freq res'!$E$11/2</f>
        <v>-0.15748031496062995</v>
      </c>
      <c r="Q17" s="10">
        <f>K421</f>
        <v>29.497653922815523</v>
      </c>
    </row>
    <row r="18" spans="1:17" ht="12.75">
      <c r="A18" s="6">
        <f>ACOSH(G8)</f>
        <v>4.238449063496802</v>
      </c>
      <c r="B18" s="6"/>
      <c r="C18" s="6"/>
      <c r="G18" s="5">
        <f>0.5*LN(F11*G11)</f>
        <v>3.5654494151481733</v>
      </c>
      <c r="H18" s="5"/>
      <c r="I18" s="5"/>
      <c r="J18" s="5">
        <f>COSH(A18)</f>
        <v>34.65735902799726</v>
      </c>
      <c r="N18" s="4">
        <f t="shared" si="0"/>
        <v>-0.30000000000000016</v>
      </c>
      <c r="O18" s="4">
        <f>N18*'Freq res'!$C$11/2</f>
        <v>-0.30000000000000016</v>
      </c>
      <c r="P18" s="9">
        <f>N18*'Freq res'!$E$11/2</f>
        <v>-0.1181102362204725</v>
      </c>
      <c r="Q18" s="10">
        <f>K321</f>
        <v>30.79142903261646</v>
      </c>
    </row>
    <row r="19" spans="14:17" ht="12.75">
      <c r="N19" s="4">
        <f t="shared" si="0"/>
        <v>-0.20000000000000015</v>
      </c>
      <c r="O19" s="4">
        <f>N19*'Freq res'!$C$11/2</f>
        <v>-0.20000000000000015</v>
      </c>
      <c r="P19" s="9">
        <f>N19*'Freq res'!$E$11/2</f>
        <v>-0.07874015748031502</v>
      </c>
      <c r="Q19" s="10">
        <f>K221</f>
        <v>32.26942431810388</v>
      </c>
    </row>
    <row r="20" spans="1:17" ht="12.75">
      <c r="A20" s="5" t="s">
        <v>26</v>
      </c>
      <c r="B20" t="s">
        <v>36</v>
      </c>
      <c r="C20" t="s">
        <v>37</v>
      </c>
      <c r="D20" s="5" t="s">
        <v>38</v>
      </c>
      <c r="E20" s="5" t="s">
        <v>39</v>
      </c>
      <c r="G20" s="5" t="s">
        <v>40</v>
      </c>
      <c r="H20" t="s">
        <v>36</v>
      </c>
      <c r="I20" t="s">
        <v>37</v>
      </c>
      <c r="J20" s="5" t="s">
        <v>38</v>
      </c>
      <c r="K20" s="5" t="s">
        <v>39</v>
      </c>
      <c r="N20" s="4">
        <f t="shared" si="0"/>
        <v>-0.10000000000000014</v>
      </c>
      <c r="O20" s="4">
        <f>N20*'Freq res'!$C$11/2</f>
        <v>-0.10000000000000014</v>
      </c>
      <c r="P20" s="9">
        <f>N20*'Freq res'!$E$11/2</f>
        <v>-0.039370078740157535</v>
      </c>
      <c r="Q20" s="10">
        <f>K121</f>
        <v>33.91312299801016</v>
      </c>
    </row>
    <row r="21" spans="1:17" ht="12.75">
      <c r="A21">
        <v>0</v>
      </c>
      <c r="B21" s="4">
        <f>A21*'Freq res'!$C$11/2</f>
        <v>0</v>
      </c>
      <c r="C21" s="4">
        <f>A21*'Freq res'!$E$11/2</f>
        <v>0</v>
      </c>
      <c r="D21" s="4">
        <f>$G$18+$G$7/$J$18*($A$18^2*'Phi(z,A)'!H10+1)</f>
        <v>3.575449415148173</v>
      </c>
      <c r="E21" s="4">
        <f aca="true" t="shared" si="1" ref="E21:E84">EXP(D21)</f>
        <v>35.710666124191015</v>
      </c>
      <c r="G21" s="4">
        <f aca="true" t="shared" si="2" ref="G21:G84">-A21</f>
        <v>0</v>
      </c>
      <c r="H21" s="4">
        <f>G21*'Freq res'!$C$11/2</f>
        <v>0</v>
      </c>
      <c r="I21" s="4">
        <f>G21*'Freq res'!$E$11/2</f>
        <v>0</v>
      </c>
      <c r="J21" s="4">
        <f>$G$18+$G$7/$J$18*(-($A$18^2*'Phi(z,A)'!H10)+1)</f>
        <v>3.575449415148173</v>
      </c>
      <c r="K21" s="4">
        <f aca="true" t="shared" si="3" ref="K21:K84">EXP(J21)</f>
        <v>35.710666124191015</v>
      </c>
      <c r="N21">
        <v>0</v>
      </c>
      <c r="O21" s="4">
        <f>N21*'Freq res'!$C$11/2</f>
        <v>0</v>
      </c>
      <c r="P21" s="9">
        <f>N21*'Freq res'!$E$11/2</f>
        <v>0</v>
      </c>
      <c r="Q21" s="10">
        <f aca="true" t="shared" si="4" ref="Q21:Q31">VLOOKUP(N21,$A$21:$E$1021,5)</f>
        <v>35.710666124191015</v>
      </c>
    </row>
    <row r="22" spans="1:17" ht="12.75">
      <c r="A22">
        <v>0.001</v>
      </c>
      <c r="B22" s="4">
        <f>A22*'Freq res'!$C$11/2</f>
        <v>0.001</v>
      </c>
      <c r="C22" s="4">
        <f>A22*'Freq res'!$E$11/2</f>
        <v>0.0003937007874015748</v>
      </c>
      <c r="D22" s="4">
        <f>$G$18+$G$7/$J$18*($A$18^2*'Phi(z,A)'!H11+1)</f>
        <v>3.576477040466773</v>
      </c>
      <c r="E22" s="4">
        <f t="shared" si="1"/>
        <v>35.74738217078279</v>
      </c>
      <c r="G22" s="4">
        <f t="shared" si="2"/>
        <v>-0.001</v>
      </c>
      <c r="H22" s="4">
        <f>G22*'Freq res'!$C$11/2</f>
        <v>-0.001</v>
      </c>
      <c r="I22" s="4">
        <f>G22*'Freq res'!$E$11/2</f>
        <v>-0.0003937007874015748</v>
      </c>
      <c r="J22" s="4">
        <f>$G$18+$G$7/$J$18*(-($A$18^2*'Phi(z,A)'!H11)+1)</f>
        <v>3.5744217898295734</v>
      </c>
      <c r="K22" s="4">
        <f t="shared" si="3"/>
        <v>35.67398778855864</v>
      </c>
      <c r="N22" s="4">
        <f t="shared" si="0"/>
        <v>0.1</v>
      </c>
      <c r="O22" s="4">
        <f>N22*'Freq res'!$C$11/2</f>
        <v>0.1</v>
      </c>
      <c r="P22" s="9">
        <f>N22*'Freq res'!$E$11/2</f>
        <v>0.03937007874015748</v>
      </c>
      <c r="Q22" s="10">
        <f t="shared" si="4"/>
        <v>37.603486859888115</v>
      </c>
    </row>
    <row r="23" spans="1:17" ht="12.75">
      <c r="A23">
        <v>0.002</v>
      </c>
      <c r="B23" s="4">
        <f>A23*'Freq res'!$C$11/2</f>
        <v>0.002</v>
      </c>
      <c r="C23" s="4">
        <f>A23*'Freq res'!$E$11/2</f>
        <v>0.0007874015748031496</v>
      </c>
      <c r="D23" s="4">
        <f>$G$18+$G$7/$J$18*($A$18^2*'Phi(z,A)'!H12+1)</f>
        <v>3.576990850554416</v>
      </c>
      <c r="E23" s="4">
        <f t="shared" si="1"/>
        <v>35.765754255826096</v>
      </c>
      <c r="G23" s="4">
        <f t="shared" si="2"/>
        <v>-0.002</v>
      </c>
      <c r="H23" s="4">
        <f>G23*'Freq res'!$C$11/2</f>
        <v>-0.002</v>
      </c>
      <c r="I23" s="4">
        <f>G23*'Freq res'!$E$11/2</f>
        <v>-0.0007874015748031496</v>
      </c>
      <c r="J23" s="4">
        <f>$G$18+$G$7/$J$18*(-($A$18^2*'Phi(z,A)'!H12)+1)</f>
        <v>3.5739079797419304</v>
      </c>
      <c r="K23" s="4">
        <f t="shared" si="3"/>
        <v>35.655662841940796</v>
      </c>
      <c r="N23" s="4">
        <f t="shared" si="0"/>
        <v>0.2</v>
      </c>
      <c r="O23" s="4">
        <f>N23*'Freq res'!$C$11/2</f>
        <v>0.2</v>
      </c>
      <c r="P23" s="9">
        <f>N23*'Freq res'!$E$11/2</f>
        <v>0.07874015748031496</v>
      </c>
      <c r="Q23" s="10">
        <f t="shared" si="4"/>
        <v>39.51888519802317</v>
      </c>
    </row>
    <row r="24" spans="1:17" ht="12.75">
      <c r="A24">
        <v>0.003</v>
      </c>
      <c r="B24" s="4">
        <f>A24*'Freq res'!$C$11/2</f>
        <v>0.003</v>
      </c>
      <c r="C24" s="4">
        <f>A24*'Freq res'!$E$11/2</f>
        <v>0.0011811023622047244</v>
      </c>
      <c r="D24" s="4">
        <f>$G$18+$G$7/$J$18*($A$18^2*'Phi(z,A)'!H13+1)</f>
        <v>3.5775046569682827</v>
      </c>
      <c r="E24" s="4">
        <f t="shared" si="1"/>
        <v>35.78413565159465</v>
      </c>
      <c r="G24" s="4">
        <f t="shared" si="2"/>
        <v>-0.003</v>
      </c>
      <c r="H24" s="4">
        <f>G24*'Freq res'!$C$11/2</f>
        <v>-0.003</v>
      </c>
      <c r="I24" s="4">
        <f>G24*'Freq res'!$E$11/2</f>
        <v>-0.0011811023622047244</v>
      </c>
      <c r="J24" s="4">
        <f>$G$18+$G$7/$J$18*(-($A$18^2*'Phi(z,A)'!H13)+1)</f>
        <v>3.573394173328064</v>
      </c>
      <c r="K24" s="4">
        <f t="shared" si="3"/>
        <v>35.63734743937054</v>
      </c>
      <c r="N24" s="4">
        <f t="shared" si="0"/>
        <v>0.30000000000000004</v>
      </c>
      <c r="O24" s="4">
        <f>N24*'Freq res'!$C$11/2</f>
        <v>0.30000000000000004</v>
      </c>
      <c r="P24" s="9">
        <f>N24*'Freq res'!$E$11/2</f>
        <v>0.11811023622047245</v>
      </c>
      <c r="Q24" s="10">
        <f t="shared" si="4"/>
        <v>41.41580027619399</v>
      </c>
    </row>
    <row r="25" spans="1:17" ht="12.75">
      <c r="A25">
        <v>0.004</v>
      </c>
      <c r="B25" s="4">
        <f>A25*'Freq res'!$C$11/2</f>
        <v>0.004</v>
      </c>
      <c r="C25" s="4">
        <f>A25*'Freq res'!$E$11/2</f>
        <v>0.0015748031496062992</v>
      </c>
      <c r="D25" s="4">
        <f>$G$18+$G$7/$J$18*($A$18^2*'Phi(z,A)'!H14+1)</f>
        <v>3.578018458238896</v>
      </c>
      <c r="E25" s="4">
        <f t="shared" si="1"/>
        <v>35.80252631012751</v>
      </c>
      <c r="G25" s="4">
        <f t="shared" si="2"/>
        <v>-0.004</v>
      </c>
      <c r="H25" s="4">
        <f>G25*'Freq res'!$C$11/2</f>
        <v>-0.004</v>
      </c>
      <c r="I25" s="4">
        <f>G25*'Freq res'!$E$11/2</f>
        <v>-0.0015748031496062992</v>
      </c>
      <c r="J25" s="4">
        <f>$G$18+$G$7/$J$18*(-($A$18^2*'Phi(z,A)'!H14)+1)</f>
        <v>3.5728803720574507</v>
      </c>
      <c r="K25" s="4">
        <f t="shared" si="3"/>
        <v>35.61904162815215</v>
      </c>
      <c r="N25" s="4">
        <f t="shared" si="0"/>
        <v>0.4</v>
      </c>
      <c r="O25" s="4">
        <f>N25*'Freq res'!$C$11/2</f>
        <v>0.4</v>
      </c>
      <c r="P25" s="9">
        <f>N25*'Freq res'!$E$11/2</f>
        <v>0.15748031496062992</v>
      </c>
      <c r="Q25" s="10">
        <f t="shared" si="4"/>
        <v>43.232308520884665</v>
      </c>
    </row>
    <row r="26" spans="1:17" ht="12.75">
      <c r="A26">
        <v>0.005</v>
      </c>
      <c r="B26" s="4">
        <f>A26*'Freq res'!$C$11/2</f>
        <v>0.005</v>
      </c>
      <c r="C26" s="4">
        <f>A26*'Freq res'!$E$11/2</f>
        <v>0.001968503937007874</v>
      </c>
      <c r="D26" s="4">
        <f>$G$18+$G$7/$J$18*($A$18^2*'Phi(z,A)'!H15+1)</f>
        <v>3.5785322528968164</v>
      </c>
      <c r="E26" s="4">
        <f t="shared" si="1"/>
        <v>35.82092618335923</v>
      </c>
      <c r="G26" s="4">
        <f t="shared" si="2"/>
        <v>-0.005</v>
      </c>
      <c r="H26" s="4">
        <f>G26*'Freq res'!$C$11/2</f>
        <v>-0.005</v>
      </c>
      <c r="I26" s="4">
        <f>G26*'Freq res'!$E$11/2</f>
        <v>-0.001968503937007874</v>
      </c>
      <c r="J26" s="4">
        <f>$G$18+$G$7/$J$18*(-($A$18^2*'Phi(z,A)'!H15)+1)</f>
        <v>3.57236657739953</v>
      </c>
      <c r="K26" s="4">
        <f t="shared" si="3"/>
        <v>35.60074545548373</v>
      </c>
      <c r="N26" s="4">
        <f t="shared" si="0"/>
        <v>0.5</v>
      </c>
      <c r="O26" s="4">
        <f>N26*'Freq res'!$C$11/2</f>
        <v>0.5</v>
      </c>
      <c r="P26" s="9">
        <f>N26*'Freq res'!$E$11/2</f>
        <v>0.19685039370078738</v>
      </c>
      <c r="Q26" s="10">
        <f t="shared" si="4"/>
        <v>44.90967374217036</v>
      </c>
    </row>
    <row r="27" spans="1:17" ht="12.75">
      <c r="A27">
        <v>0.006</v>
      </c>
      <c r="B27" s="4">
        <f>A27*'Freq res'!$C$11/2</f>
        <v>0.006</v>
      </c>
      <c r="C27" s="4">
        <f>A27*'Freq res'!$E$11/2</f>
        <v>0.002362204724409449</v>
      </c>
      <c r="D27" s="4">
        <f>$G$18+$G$7/$J$18*($A$18^2*'Phi(z,A)'!H16+1)</f>
        <v>3.579046039472648</v>
      </c>
      <c r="E27" s="4">
        <f t="shared" si="1"/>
        <v>35.83933522311989</v>
      </c>
      <c r="G27" s="4">
        <f t="shared" si="2"/>
        <v>-0.006</v>
      </c>
      <c r="H27" s="4">
        <f>G27*'Freq res'!$C$11/2</f>
        <v>-0.006</v>
      </c>
      <c r="I27" s="4">
        <f>G27*'Freq res'!$E$11/2</f>
        <v>-0.002362204724409449</v>
      </c>
      <c r="J27" s="4">
        <f>$G$18+$G$7/$J$18*(-($A$18^2*'Phi(z,A)'!H16)+1)</f>
        <v>3.5718527908236983</v>
      </c>
      <c r="K27" s="4">
        <f t="shared" si="3"/>
        <v>35.582458968457146</v>
      </c>
      <c r="N27" s="4">
        <f t="shared" si="0"/>
        <v>0.6</v>
      </c>
      <c r="O27" s="4">
        <f>N27*'Freq res'!$C$11/2</f>
        <v>0.6</v>
      </c>
      <c r="P27" s="9">
        <f>N27*'Freq res'!$E$11/2</f>
        <v>0.23622047244094485</v>
      </c>
      <c r="Q27" s="10">
        <f t="shared" si="4"/>
        <v>46.39822859315231</v>
      </c>
    </row>
    <row r="28" spans="1:17" ht="12.75">
      <c r="A28">
        <v>0.007</v>
      </c>
      <c r="B28" s="4">
        <f>A28*'Freq res'!$C$11/2</f>
        <v>0.007</v>
      </c>
      <c r="C28" s="4">
        <f>A28*'Freq res'!$E$11/2</f>
        <v>0.0027559055118110236</v>
      </c>
      <c r="D28" s="4">
        <f>$G$18+$G$7/$J$18*($A$18^2*'Phi(z,A)'!H17+1)</f>
        <v>3.579559816497052</v>
      </c>
      <c r="E28" s="4">
        <f t="shared" si="1"/>
        <v>35.857753381135495</v>
      </c>
      <c r="G28" s="4">
        <f t="shared" si="2"/>
        <v>-0.007</v>
      </c>
      <c r="H28" s="4">
        <f>G28*'Freq res'!$C$11/2</f>
        <v>-0.007</v>
      </c>
      <c r="I28" s="4">
        <f>G28*'Freq res'!$E$11/2</f>
        <v>-0.0027559055118110236</v>
      </c>
      <c r="J28" s="4">
        <f>$G$18+$G$7/$J$18*(-($A$18^2*'Phi(z,A)'!H17)+1)</f>
        <v>3.5713390137992946</v>
      </c>
      <c r="K28" s="4">
        <f t="shared" si="3"/>
        <v>35.56418221405765</v>
      </c>
      <c r="N28" s="4">
        <f t="shared" si="0"/>
        <v>0.7</v>
      </c>
      <c r="O28" s="4">
        <f>N28*'Freq res'!$C$11/2</f>
        <v>0.7</v>
      </c>
      <c r="P28" s="9">
        <f>N28*'Freq res'!$E$11/2</f>
        <v>0.2755905511811023</v>
      </c>
      <c r="Q28" s="10">
        <f t="shared" si="4"/>
        <v>47.66239659113151</v>
      </c>
    </row>
    <row r="29" spans="1:17" ht="12.75">
      <c r="A29">
        <v>0.008</v>
      </c>
      <c r="B29" s="4">
        <f>A29*'Freq res'!$C$11/2</f>
        <v>0.008</v>
      </c>
      <c r="C29" s="4">
        <f>A29*'Freq res'!$E$11/2</f>
        <v>0.0031496062992125984</v>
      </c>
      <c r="D29" s="4">
        <f>$G$18+$G$7/$J$18*($A$18^2*'Phi(z,A)'!H18+1)</f>
        <v>3.5800735825007526</v>
      </c>
      <c r="E29" s="4">
        <f t="shared" si="1"/>
        <v>35.87618060902809</v>
      </c>
      <c r="G29" s="4">
        <f t="shared" si="2"/>
        <v>-0.008</v>
      </c>
      <c r="H29" s="4">
        <f>G29*'Freq res'!$C$11/2</f>
        <v>-0.008</v>
      </c>
      <c r="I29" s="4">
        <f>G29*'Freq res'!$E$11/2</f>
        <v>-0.0031496062992125984</v>
      </c>
      <c r="J29" s="4">
        <f>$G$18+$G$7/$J$18*(-($A$18^2*'Phi(z,A)'!H18)+1)</f>
        <v>3.570825247795594</v>
      </c>
      <c r="K29" s="4">
        <f t="shared" si="3"/>
        <v>35.545915239163804</v>
      </c>
      <c r="N29" s="4">
        <f t="shared" si="0"/>
        <v>0.7999999999999999</v>
      </c>
      <c r="O29" s="4">
        <f>N29*'Freq res'!$C$11/2</f>
        <v>0.7999999999999999</v>
      </c>
      <c r="P29" s="9">
        <f>N29*'Freq res'!$E$11/2</f>
        <v>0.3149606299212598</v>
      </c>
      <c r="Q29" s="10">
        <f t="shared" si="4"/>
        <v>48.683911301094234</v>
      </c>
    </row>
    <row r="30" spans="1:17" ht="12.75">
      <c r="A30">
        <v>0.009</v>
      </c>
      <c r="B30" s="4">
        <f>A30*'Freq res'!$C$11/2</f>
        <v>0.009</v>
      </c>
      <c r="C30" s="4">
        <f>A30*'Freq res'!$E$11/2</f>
        <v>0.0035433070866141727</v>
      </c>
      <c r="D30" s="4">
        <f>$G$18+$G$7/$J$18*($A$18^2*'Phi(z,A)'!H19+1)</f>
        <v>3.5805873360145517</v>
      </c>
      <c r="E30" s="4">
        <f t="shared" si="1"/>
        <v>35.894616858316084</v>
      </c>
      <c r="G30" s="4">
        <f t="shared" si="2"/>
        <v>-0.009</v>
      </c>
      <c r="H30" s="4">
        <f>G30*'Freq res'!$C$11/2</f>
        <v>-0.009</v>
      </c>
      <c r="I30" s="4">
        <f>G30*'Freq res'!$E$11/2</f>
        <v>-0.0035433070866141727</v>
      </c>
      <c r="J30" s="4">
        <f>$G$18+$G$7/$J$18*(-($A$18^2*'Phi(z,A)'!H19)+1)</f>
        <v>3.570311494281795</v>
      </c>
      <c r="K30" s="4">
        <f t="shared" si="3"/>
        <v>35.52765809054717</v>
      </c>
      <c r="N30" s="4">
        <f t="shared" si="0"/>
        <v>0.8999999999999999</v>
      </c>
      <c r="O30" s="4">
        <f>N30*'Freq res'!$C$11/2</f>
        <v>0.8999999999999999</v>
      </c>
      <c r="P30" s="9">
        <f>N30*'Freq res'!$E$11/2</f>
        <v>0.35433070866141725</v>
      </c>
      <c r="Q30" s="10">
        <f t="shared" si="4"/>
        <v>49.46265860159121</v>
      </c>
    </row>
    <row r="31" spans="1:17" ht="12.75">
      <c r="A31">
        <v>0.01</v>
      </c>
      <c r="B31" s="4">
        <f>A31*'Freq res'!$C$11/2</f>
        <v>0.01</v>
      </c>
      <c r="C31" s="4">
        <f>A31*'Freq res'!$E$11/2</f>
        <v>0.003937007874015748</v>
      </c>
      <c r="D31" s="4">
        <f>$G$18+$G$7/$J$18*($A$18^2*'Phi(z,A)'!H20+1)</f>
        <v>3.5811010755693355</v>
      </c>
      <c r="E31" s="4">
        <f t="shared" si="1"/>
        <v>35.91306208041442</v>
      </c>
      <c r="G31" s="4">
        <f t="shared" si="2"/>
        <v>-0.01</v>
      </c>
      <c r="H31" s="4">
        <f>G31*'Freq res'!$C$11/2</f>
        <v>-0.01</v>
      </c>
      <c r="I31" s="4">
        <f>G31*'Freq res'!$E$11/2</f>
        <v>-0.003937007874015748</v>
      </c>
      <c r="J31" s="4">
        <f>$G$18+$G$7/$J$18*(-($A$18^2*'Phi(z,A)'!H20)+1)</f>
        <v>3.569797754727011</v>
      </c>
      <c r="K31" s="4">
        <f t="shared" si="3"/>
        <v>35.5094108148722</v>
      </c>
      <c r="N31" s="4">
        <f t="shared" si="0"/>
        <v>0.9999999999999999</v>
      </c>
      <c r="O31" s="4">
        <f>N31*'Freq res'!$C$11/2</f>
        <v>0.9999999999999999</v>
      </c>
      <c r="P31" s="9">
        <f>N31*'Freq res'!$E$11/2</f>
        <v>0.3937007874015747</v>
      </c>
      <c r="Q31" s="10">
        <f t="shared" si="4"/>
        <v>49.99999999999999</v>
      </c>
    </row>
    <row r="32" spans="1:11" ht="12.75">
      <c r="A32">
        <v>0.011</v>
      </c>
      <c r="B32" s="4">
        <f>A32*'Freq res'!$C$11/2</f>
        <v>0.011</v>
      </c>
      <c r="C32" s="4">
        <f>A32*'Freq res'!$E$11/2</f>
        <v>0.004330708661417322</v>
      </c>
      <c r="D32" s="4">
        <f>$G$18+$G$7/$J$18*($A$18^2*'Phi(z,A)'!H21+1)</f>
        <v>3.5816147996960854</v>
      </c>
      <c r="E32" s="4">
        <f t="shared" si="1"/>
        <v>35.93151622663482</v>
      </c>
      <c r="G32" s="4">
        <f t="shared" si="2"/>
        <v>-0.011</v>
      </c>
      <c r="H32" s="4">
        <f>G32*'Freq res'!$C$11/2</f>
        <v>-0.011</v>
      </c>
      <c r="I32" s="4">
        <f>G32*'Freq res'!$E$11/2</f>
        <v>-0.004330708661417322</v>
      </c>
      <c r="J32" s="4">
        <f>$G$18+$G$7/$J$18*(-($A$18^2*'Phi(z,A)'!H21)+1)</f>
        <v>3.569284030600261</v>
      </c>
      <c r="K32" s="4">
        <f t="shared" si="3"/>
        <v>35.49117345869595</v>
      </c>
    </row>
    <row r="33" spans="1:11" ht="12.75">
      <c r="A33">
        <v>0.012</v>
      </c>
      <c r="B33" s="4">
        <f>A33*'Freq res'!$C$11/2</f>
        <v>0.012</v>
      </c>
      <c r="C33" s="4">
        <f>A33*'Freq res'!$E$11/2</f>
        <v>0.004724409448818898</v>
      </c>
      <c r="D33" s="4">
        <f>$G$18+$G$7/$J$18*($A$18^2*'Phi(z,A)'!H22+1)</f>
        <v>3.5821285069258892</v>
      </c>
      <c r="E33" s="4">
        <f t="shared" si="1"/>
        <v>35.949979248186054</v>
      </c>
      <c r="G33" s="4">
        <f t="shared" si="2"/>
        <v>-0.012</v>
      </c>
      <c r="H33" s="4">
        <f>G33*'Freq res'!$C$11/2</f>
        <v>-0.012</v>
      </c>
      <c r="I33" s="4">
        <f>G33*'Freq res'!$E$11/2</f>
        <v>-0.004724409448818898</v>
      </c>
      <c r="J33" s="4">
        <f>$G$18+$G$7/$J$18*(-($A$18^2*'Phi(z,A)'!H22)+1)</f>
        <v>3.5687703233704573</v>
      </c>
      <c r="K33" s="4">
        <f t="shared" si="3"/>
        <v>35.472946068467905</v>
      </c>
    </row>
    <row r="34" spans="1:11" ht="12.75">
      <c r="A34">
        <v>0.013</v>
      </c>
      <c r="B34" s="4">
        <f>A34*'Freq res'!$C$11/2</f>
        <v>0.013</v>
      </c>
      <c r="C34" s="4">
        <f>A34*'Freq res'!$E$11/2</f>
        <v>0.0051181102362204715</v>
      </c>
      <c r="D34" s="4">
        <f>$G$18+$G$7/$J$18*($A$18^2*'Phi(z,A)'!H23+1)</f>
        <v>3.5826421957899504</v>
      </c>
      <c r="E34" s="4">
        <f t="shared" si="1"/>
        <v>35.96845109617419</v>
      </c>
      <c r="G34" s="4">
        <f t="shared" si="2"/>
        <v>-0.013</v>
      </c>
      <c r="H34" s="4">
        <f>G34*'Freq res'!$C$11/2</f>
        <v>-0.013</v>
      </c>
      <c r="I34" s="4">
        <f>G34*'Freq res'!$E$11/2</f>
        <v>-0.0051181102362204715</v>
      </c>
      <c r="J34" s="4">
        <f>$G$18+$G$7/$J$18*(-($A$18^2*'Phi(z,A)'!H23)+1)</f>
        <v>3.568256634506396</v>
      </c>
      <c r="K34" s="4">
        <f t="shared" si="3"/>
        <v>35.45472869052978</v>
      </c>
    </row>
    <row r="35" spans="1:11" ht="12.75">
      <c r="A35">
        <v>0.014</v>
      </c>
      <c r="B35" s="4">
        <f>A35*'Freq res'!$C$11/2</f>
        <v>0.014</v>
      </c>
      <c r="C35" s="4">
        <f>A35*'Freq res'!$E$11/2</f>
        <v>0.005511811023622047</v>
      </c>
      <c r="D35" s="4">
        <f>$G$18+$G$7/$J$18*($A$18^2*'Phi(z,A)'!H24+1)</f>
        <v>3.583155864819597</v>
      </c>
      <c r="E35" s="4">
        <f t="shared" si="1"/>
        <v>35.986931721602765</v>
      </c>
      <c r="G35" s="4">
        <f t="shared" si="2"/>
        <v>-0.014</v>
      </c>
      <c r="H35" s="4">
        <f>G35*'Freq res'!$C$11/2</f>
        <v>-0.014</v>
      </c>
      <c r="I35" s="4">
        <f>G35*'Freq res'!$E$11/2</f>
        <v>-0.005511811023622047</v>
      </c>
      <c r="J35" s="4">
        <f>$G$18+$G$7/$J$18*(-($A$18^2*'Phi(z,A)'!H24)+1)</f>
        <v>3.5677429654767496</v>
      </c>
      <c r="K35" s="4">
        <f t="shared" si="3"/>
        <v>35.436521371115326</v>
      </c>
    </row>
    <row r="36" spans="1:11" ht="12.75">
      <c r="A36">
        <v>0.015</v>
      </c>
      <c r="B36" s="4">
        <f>A36*'Freq res'!$C$11/2</f>
        <v>0.015</v>
      </c>
      <c r="C36" s="4">
        <f>A36*'Freq res'!$E$11/2</f>
        <v>0.005905511811023621</v>
      </c>
      <c r="D36" s="4">
        <f>$G$18+$G$7/$J$18*($A$18^2*'Phi(z,A)'!H25+1)</f>
        <v>3.5836695125462943</v>
      </c>
      <c r="E36" s="4">
        <f t="shared" si="1"/>
        <v>36.005421075373135</v>
      </c>
      <c r="G36" s="4">
        <f t="shared" si="2"/>
        <v>-0.015</v>
      </c>
      <c r="H36" s="4">
        <f>G36*'Freq res'!$C$11/2</f>
        <v>-0.015</v>
      </c>
      <c r="I36" s="4">
        <f>G36*'Freq res'!$E$11/2</f>
        <v>-0.005905511811023621</v>
      </c>
      <c r="J36" s="4">
        <f>$G$18+$G$7/$J$18*(-($A$18^2*'Phi(z,A)'!H25)+1)</f>
        <v>3.5672293177500523</v>
      </c>
      <c r="K36" s="4">
        <f t="shared" si="3"/>
        <v>35.418324156350074</v>
      </c>
    </row>
    <row r="37" spans="1:11" ht="12.75">
      <c r="A37">
        <v>0.016</v>
      </c>
      <c r="B37" s="4">
        <f>A37*'Freq res'!$C$11/2</f>
        <v>0.016</v>
      </c>
      <c r="C37" s="4">
        <f>A37*'Freq res'!$E$11/2</f>
        <v>0.006299212598425197</v>
      </c>
      <c r="D37" s="4">
        <f>$G$18+$G$7/$J$18*($A$18^2*'Phi(z,A)'!H26+1)</f>
        <v>3.5841831375016517</v>
      </c>
      <c r="E37" s="4">
        <f t="shared" si="1"/>
        <v>36.0239191082846</v>
      </c>
      <c r="G37" s="4">
        <f t="shared" si="2"/>
        <v>-0.016</v>
      </c>
      <c r="H37" s="4">
        <f>G37*'Freq res'!$C$11/2</f>
        <v>-0.016</v>
      </c>
      <c r="I37" s="4">
        <f>G37*'Freq res'!$E$11/2</f>
        <v>-0.006299212598425197</v>
      </c>
      <c r="J37" s="4">
        <f>$G$18+$G$7/$J$18*(-($A$18^2*'Phi(z,A)'!H26)+1)</f>
        <v>3.566715692794695</v>
      </c>
      <c r="K37" s="4">
        <f t="shared" si="3"/>
        <v>35.400137092251256</v>
      </c>
    </row>
    <row r="38" spans="1:11" ht="12.75">
      <c r="A38">
        <v>0.017</v>
      </c>
      <c r="B38" s="4">
        <f>A38*'Freq res'!$C$11/2</f>
        <v>0.017</v>
      </c>
      <c r="C38" s="4">
        <f>A38*'Freq res'!$E$11/2</f>
        <v>0.0066929133858267716</v>
      </c>
      <c r="D38" s="4">
        <f>$G$18+$G$7/$J$18*($A$18^2*'Phi(z,A)'!H27+1)</f>
        <v>3.584696738217436</v>
      </c>
      <c r="E38" s="4">
        <f t="shared" si="1"/>
        <v>36.04242577103478</v>
      </c>
      <c r="G38" s="4">
        <f t="shared" si="2"/>
        <v>-0.017</v>
      </c>
      <c r="H38" s="4">
        <f>G38*'Freq res'!$C$11/2</f>
        <v>-0.017</v>
      </c>
      <c r="I38" s="4">
        <f>G38*'Freq res'!$E$11/2</f>
        <v>-0.0066929133858267716</v>
      </c>
      <c r="J38" s="4">
        <f>$G$18+$G$7/$J$18*(-($A$18^2*'Phi(z,A)'!H27)+1)</f>
        <v>3.56620209207891</v>
      </c>
      <c r="K38" s="4">
        <f t="shared" si="3"/>
        <v>35.38196022472744</v>
      </c>
    </row>
    <row r="39" spans="1:11" ht="12.75">
      <c r="A39">
        <v>0.018</v>
      </c>
      <c r="B39" s="4">
        <f>A39*'Freq res'!$C$11/2</f>
        <v>0.018</v>
      </c>
      <c r="C39" s="4">
        <f>A39*'Freq res'!$E$11/2</f>
        <v>0.0070866141732283455</v>
      </c>
      <c r="D39" s="4">
        <f>$G$18+$G$7/$J$18*($A$18^2*'Phi(z,A)'!H28+1)</f>
        <v>3.5852103132255797</v>
      </c>
      <c r="E39" s="4">
        <f t="shared" si="1"/>
        <v>36.06094101421977</v>
      </c>
      <c r="G39" s="4">
        <f t="shared" si="2"/>
        <v>-0.018</v>
      </c>
      <c r="H39" s="4">
        <f>G39*'Freq res'!$C$11/2</f>
        <v>-0.018</v>
      </c>
      <c r="I39" s="4">
        <f>G39*'Freq res'!$E$11/2</f>
        <v>-0.0070866141732283455</v>
      </c>
      <c r="J39" s="4">
        <f>$G$18+$G$7/$J$18*(-($A$18^2*'Phi(z,A)'!H28)+1)</f>
        <v>3.565688517070767</v>
      </c>
      <c r="K39" s="4">
        <f t="shared" si="3"/>
        <v>35.36379359957854</v>
      </c>
    </row>
    <row r="40" spans="1:11" ht="12.75">
      <c r="A40">
        <v>0.019</v>
      </c>
      <c r="B40" s="4">
        <f>A40*'Freq res'!$C$11/2</f>
        <v>0.019</v>
      </c>
      <c r="C40" s="4">
        <f>A40*'Freq res'!$E$11/2</f>
        <v>0.00748031496062992</v>
      </c>
      <c r="D40" s="4">
        <f>$G$18+$G$7/$J$18*($A$18^2*'Phi(z,A)'!H29+1)</f>
        <v>3.5857238610581894</v>
      </c>
      <c r="E40" s="4">
        <f t="shared" si="1"/>
        <v>36.079464788334406</v>
      </c>
      <c r="G40" s="4">
        <f t="shared" si="2"/>
        <v>-0.019</v>
      </c>
      <c r="H40" s="4">
        <f>G40*'Freq res'!$C$11/2</f>
        <v>-0.019</v>
      </c>
      <c r="I40" s="4">
        <f>G40*'Freq res'!$E$11/2</f>
        <v>-0.00748031496062992</v>
      </c>
      <c r="J40" s="4">
        <f>$G$18+$G$7/$J$18*(-($A$18^2*'Phi(z,A)'!H29)+1)</f>
        <v>3.565174969238157</v>
      </c>
      <c r="K40" s="4">
        <f t="shared" si="3"/>
        <v>35.34563726249543</v>
      </c>
    </row>
    <row r="41" spans="1:11" ht="12.75">
      <c r="A41">
        <v>0.02</v>
      </c>
      <c r="B41" s="4">
        <f>A41*'Freq res'!$C$11/2</f>
        <v>0.02</v>
      </c>
      <c r="C41" s="4">
        <f>A41*'Freq res'!$E$11/2</f>
        <v>0.007874015748031496</v>
      </c>
      <c r="D41" s="4">
        <f>$G$18+$G$7/$J$18*($A$18^2*'Phi(z,A)'!H30+1)</f>
        <v>3.58623738024756</v>
      </c>
      <c r="E41" s="4">
        <f t="shared" si="1"/>
        <v>36.09799704377257</v>
      </c>
      <c r="G41" s="4">
        <f t="shared" si="2"/>
        <v>-0.02</v>
      </c>
      <c r="H41" s="4">
        <f>G41*'Freq res'!$C$11/2</f>
        <v>-0.02</v>
      </c>
      <c r="I41" s="4">
        <f>G41*'Freq res'!$E$11/2</f>
        <v>-0.007874015748031496</v>
      </c>
      <c r="J41" s="4">
        <f>$G$18+$G$7/$J$18*(-($A$18^2*'Phi(z,A)'!H30)+1)</f>
        <v>3.5646614500487863</v>
      </c>
      <c r="K41" s="4">
        <f t="shared" si="3"/>
        <v>35.32749125905985</v>
      </c>
    </row>
    <row r="42" spans="1:11" ht="12.75">
      <c r="A42">
        <v>0.021</v>
      </c>
      <c r="B42" s="4">
        <f>A42*'Freq res'!$C$11/2</f>
        <v>0.021</v>
      </c>
      <c r="C42" s="4">
        <f>A42*'Freq res'!$E$11/2</f>
        <v>0.00826771653543307</v>
      </c>
      <c r="D42" s="4">
        <f>$G$18+$G$7/$J$18*($A$18^2*'Phi(z,A)'!H31+1)</f>
        <v>3.5867508693261807</v>
      </c>
      <c r="E42" s="4">
        <f t="shared" si="1"/>
        <v>36.11653773082741</v>
      </c>
      <c r="G42" s="4">
        <f t="shared" si="2"/>
        <v>-0.021</v>
      </c>
      <c r="H42" s="4">
        <f>G42*'Freq res'!$C$11/2</f>
        <v>-0.021</v>
      </c>
      <c r="I42" s="4">
        <f>G42*'Freq res'!$E$11/2</f>
        <v>-0.00826771653543307</v>
      </c>
      <c r="J42" s="4">
        <f>$G$18+$G$7/$J$18*(-($A$18^2*'Phi(z,A)'!H31)+1)</f>
        <v>3.564147960970166</v>
      </c>
      <c r="K42" s="4">
        <f t="shared" si="3"/>
        <v>35.30935563474426</v>
      </c>
    </row>
    <row r="43" spans="1:11" ht="12.75">
      <c r="A43">
        <v>0.022</v>
      </c>
      <c r="B43" s="4">
        <f>A43*'Freq res'!$C$11/2</f>
        <v>0.022</v>
      </c>
      <c r="C43" s="4">
        <f>A43*'Freq res'!$E$11/2</f>
        <v>0.008661417322834644</v>
      </c>
      <c r="D43" s="4">
        <f>$G$18+$G$7/$J$18*($A$18^2*'Phi(z,A)'!H32+1)</f>
        <v>3.5872643268267477</v>
      </c>
      <c r="E43" s="4">
        <f t="shared" si="1"/>
        <v>36.135086799691564</v>
      </c>
      <c r="G43" s="4">
        <f t="shared" si="2"/>
        <v>-0.022</v>
      </c>
      <c r="H43" s="4">
        <f>G43*'Freq res'!$C$11/2</f>
        <v>-0.022</v>
      </c>
      <c r="I43" s="4">
        <f>G43*'Freq res'!$E$11/2</f>
        <v>-0.008661417322834644</v>
      </c>
      <c r="J43" s="4">
        <f>$G$18+$G$7/$J$18*(-($A$18^2*'Phi(z,A)'!H32)+1)</f>
        <v>3.563634503469599</v>
      </c>
      <c r="K43" s="4">
        <f t="shared" si="3"/>
        <v>35.29123043491152</v>
      </c>
    </row>
    <row r="44" spans="1:11" ht="12.75">
      <c r="A44">
        <v>0.023</v>
      </c>
      <c r="B44" s="4">
        <f>A44*'Freq res'!$C$11/2</f>
        <v>0.023</v>
      </c>
      <c r="C44" s="4">
        <f>A44*'Freq res'!$E$11/2</f>
        <v>0.00905511811023622</v>
      </c>
      <c r="D44" s="4">
        <f>$G$18+$G$7/$J$18*($A$18^2*'Phi(z,A)'!H33+1)</f>
        <v>3.587777751282173</v>
      </c>
      <c r="E44" s="4">
        <f t="shared" si="1"/>
        <v>36.15364420045748</v>
      </c>
      <c r="G44" s="4">
        <f t="shared" si="2"/>
        <v>-0.023</v>
      </c>
      <c r="H44" s="4">
        <f>G44*'Freq res'!$C$11/2</f>
        <v>-0.023</v>
      </c>
      <c r="I44" s="4">
        <f>G44*'Freq res'!$E$11/2</f>
        <v>-0.00905511811023622</v>
      </c>
      <c r="J44" s="4">
        <f>$G$18+$G$7/$J$18*(-($A$18^2*'Phi(z,A)'!H33)+1)</f>
        <v>3.5631210790141736</v>
      </c>
      <c r="K44" s="4">
        <f t="shared" si="3"/>
        <v>35.273115704814835</v>
      </c>
    </row>
    <row r="45" spans="1:11" ht="12.75">
      <c r="A45">
        <v>0.024</v>
      </c>
      <c r="B45" s="4">
        <f>A45*'Freq res'!$C$11/2</f>
        <v>0.024</v>
      </c>
      <c r="C45" s="4">
        <f>A45*'Freq res'!$E$11/2</f>
        <v>0.009448818897637795</v>
      </c>
      <c r="D45" s="4">
        <f>$G$18+$G$7/$J$18*($A$18^2*'Phi(z,A)'!H34+1)</f>
        <v>3.5882911412255942</v>
      </c>
      <c r="E45" s="4">
        <f t="shared" si="1"/>
        <v>36.17220988311763</v>
      </c>
      <c r="G45" s="4">
        <f t="shared" si="2"/>
        <v>-0.024</v>
      </c>
      <c r="H45" s="4">
        <f>G45*'Freq res'!$C$11/2</f>
        <v>-0.024</v>
      </c>
      <c r="I45" s="4">
        <f>G45*'Freq res'!$E$11/2</f>
        <v>-0.009448818897637795</v>
      </c>
      <c r="J45" s="4">
        <f>$G$18+$G$7/$J$18*(-($A$18^2*'Phi(z,A)'!H34)+1)</f>
        <v>3.5626076890707523</v>
      </c>
      <c r="K45" s="4">
        <f t="shared" si="3"/>
        <v>35.2550114895975</v>
      </c>
    </row>
    <row r="46" spans="1:11" ht="12.75">
      <c r="A46">
        <v>0.025</v>
      </c>
      <c r="B46" s="4">
        <f>A46*'Freq res'!$C$11/2</f>
        <v>0.025</v>
      </c>
      <c r="C46" s="4">
        <f>A46*'Freq res'!$E$11/2</f>
        <v>0.00984251968503937</v>
      </c>
      <c r="D46" s="4">
        <f>$G$18+$G$7/$J$18*($A$18^2*'Phi(z,A)'!H35+1)</f>
        <v>3.5888044951903857</v>
      </c>
      <c r="E46" s="4">
        <f t="shared" si="1"/>
        <v>36.190783797564805</v>
      </c>
      <c r="G46" s="4">
        <f t="shared" si="2"/>
        <v>-0.025</v>
      </c>
      <c r="H46" s="4">
        <f>G46*'Freq res'!$C$11/2</f>
        <v>-0.025</v>
      </c>
      <c r="I46" s="4">
        <f>G46*'Freq res'!$E$11/2</f>
        <v>-0.00984251968503937</v>
      </c>
      <c r="J46" s="4">
        <f>$G$18+$G$7/$J$18*(-($A$18^2*'Phi(z,A)'!H35)+1)</f>
        <v>3.562094335105961</v>
      </c>
      <c r="K46" s="4">
        <f t="shared" si="3"/>
        <v>35.23691783429275</v>
      </c>
    </row>
    <row r="47" spans="1:11" ht="12.75">
      <c r="A47">
        <v>0.026</v>
      </c>
      <c r="B47" s="4">
        <f>A47*'Freq res'!$C$11/2</f>
        <v>0.026</v>
      </c>
      <c r="C47" s="4">
        <f>A47*'Freq res'!$E$11/2</f>
        <v>0.010236220472440943</v>
      </c>
      <c r="D47" s="4">
        <f>$G$18+$G$7/$J$18*($A$18^2*'Phi(z,A)'!H36+1)</f>
        <v>3.5893178117101683</v>
      </c>
      <c r="E47" s="4">
        <f t="shared" si="1"/>
        <v>36.209365893592384</v>
      </c>
      <c r="G47" s="4">
        <f t="shared" si="2"/>
        <v>-0.026</v>
      </c>
      <c r="H47" s="4">
        <f>G47*'Freq res'!$C$11/2</f>
        <v>-0.026</v>
      </c>
      <c r="I47" s="4">
        <f>G47*'Freq res'!$E$11/2</f>
        <v>-0.010236220472440943</v>
      </c>
      <c r="J47" s="4">
        <f>$G$18+$G$7/$J$18*(-($A$18^2*'Phi(z,A)'!H36)+1)</f>
        <v>3.5615810185861783</v>
      </c>
      <c r="K47" s="4">
        <f t="shared" si="3"/>
        <v>35.21883478382352</v>
      </c>
    </row>
    <row r="48" spans="1:11" ht="12.75">
      <c r="A48">
        <v>0.027</v>
      </c>
      <c r="B48" s="4">
        <f>A48*'Freq res'!$C$11/2</f>
        <v>0.027</v>
      </c>
      <c r="C48" s="4">
        <f>A48*'Freq res'!$E$11/2</f>
        <v>0.010629921259842518</v>
      </c>
      <c r="D48" s="4">
        <f>$G$18+$G$7/$J$18*($A$18^2*'Phi(z,A)'!H37+1)</f>
        <v>3.589831089318818</v>
      </c>
      <c r="E48" s="4">
        <f t="shared" si="1"/>
        <v>36.22795612089454</v>
      </c>
      <c r="G48" s="4">
        <f t="shared" si="2"/>
        <v>-0.027</v>
      </c>
      <c r="H48" s="4">
        <f>G48*'Freq res'!$C$11/2</f>
        <v>-0.027</v>
      </c>
      <c r="I48" s="4">
        <f>G48*'Freq res'!$E$11/2</f>
        <v>-0.010629921259842518</v>
      </c>
      <c r="J48" s="4">
        <f>$G$18+$G$7/$J$18*(-($A$18^2*'Phi(z,A)'!H37)+1)</f>
        <v>3.5610677409775287</v>
      </c>
      <c r="K48" s="4">
        <f t="shared" si="3"/>
        <v>35.200762383002356</v>
      </c>
    </row>
    <row r="49" spans="1:11" ht="12.75">
      <c r="A49">
        <v>0.028</v>
      </c>
      <c r="B49" s="4">
        <f>A49*'Freq res'!$C$11/2</f>
        <v>0.028</v>
      </c>
      <c r="C49" s="4">
        <f>A49*'Freq res'!$E$11/2</f>
        <v>0.011023622047244094</v>
      </c>
      <c r="D49" s="4">
        <f>$G$18+$G$7/$J$18*($A$18^2*'Phi(z,A)'!H38+1)</f>
        <v>3.5903443265504773</v>
      </c>
      <c r="E49" s="4">
        <f t="shared" si="1"/>
        <v>36.24655442906655</v>
      </c>
      <c r="G49" s="4">
        <f t="shared" si="2"/>
        <v>-0.028</v>
      </c>
      <c r="H49" s="4">
        <f>G49*'Freq res'!$C$11/2</f>
        <v>-0.028</v>
      </c>
      <c r="I49" s="4">
        <f>G49*'Freq res'!$E$11/2</f>
        <v>-0.011023622047244094</v>
      </c>
      <c r="J49" s="4">
        <f>$G$18+$G$7/$J$18*(-($A$18^2*'Phi(z,A)'!H38)+1)</f>
        <v>3.5605545037458692</v>
      </c>
      <c r="K49" s="4">
        <f t="shared" si="3"/>
        <v>35.18270067653119</v>
      </c>
    </row>
    <row r="50" spans="1:11" ht="12.75">
      <c r="A50">
        <v>0.029</v>
      </c>
      <c r="B50" s="4">
        <f>A50*'Freq res'!$C$11/2</f>
        <v>0.029</v>
      </c>
      <c r="C50" s="4">
        <f>A50*'Freq res'!$E$11/2</f>
        <v>0.01141732283464567</v>
      </c>
      <c r="D50" s="4">
        <f>$G$18+$G$7/$J$18*($A$18^2*'Phi(z,A)'!H39+1)</f>
        <v>3.590857521939566</v>
      </c>
      <c r="E50" s="4">
        <f t="shared" si="1"/>
        <v>36.26516076760511</v>
      </c>
      <c r="G50" s="4">
        <f t="shared" si="2"/>
        <v>-0.029</v>
      </c>
      <c r="H50" s="4">
        <f>G50*'Freq res'!$C$11/2</f>
        <v>-0.029</v>
      </c>
      <c r="I50" s="4">
        <f>G50*'Freq res'!$E$11/2</f>
        <v>-0.01141732283464567</v>
      </c>
      <c r="J50" s="4">
        <f>$G$18+$G$7/$J$18*(-($A$18^2*'Phi(z,A)'!H39)+1)</f>
        <v>3.5600413083567806</v>
      </c>
      <c r="K50" s="4">
        <f t="shared" si="3"/>
        <v>35.16464970900113</v>
      </c>
    </row>
    <row r="51" spans="1:11" ht="12.75">
      <c r="A51">
        <v>0.03</v>
      </c>
      <c r="B51" s="4">
        <f>A51*'Freq res'!$C$11/2</f>
        <v>0.03</v>
      </c>
      <c r="C51" s="4">
        <f>A51*'Freq res'!$E$11/2</f>
        <v>0.011811023622047242</v>
      </c>
      <c r="D51" s="4">
        <f>$G$18+$G$7/$J$18*($A$18^2*'Phi(z,A)'!H40+1)</f>
        <v>3.5913706740207885</v>
      </c>
      <c r="E51" s="4">
        <f t="shared" si="1"/>
        <v>36.283775085908495</v>
      </c>
      <c r="G51" s="4">
        <f t="shared" si="2"/>
        <v>-0.03</v>
      </c>
      <c r="H51" s="4">
        <f>G51*'Freq res'!$C$11/2</f>
        <v>-0.03</v>
      </c>
      <c r="I51" s="4">
        <f>G51*'Freq res'!$E$11/2</f>
        <v>-0.011811023622047242</v>
      </c>
      <c r="J51" s="4">
        <f>$G$18+$G$7/$J$18*(-($A$18^2*'Phi(z,A)'!H40)+1)</f>
        <v>3.559528156275558</v>
      </c>
      <c r="K51" s="4">
        <f t="shared" si="3"/>
        <v>35.14660952489238</v>
      </c>
    </row>
    <row r="52" spans="1:11" ht="12.75">
      <c r="A52">
        <v>0.031</v>
      </c>
      <c r="B52" s="4">
        <f>A52*'Freq res'!$C$11/2</f>
        <v>0.031</v>
      </c>
      <c r="C52" s="4">
        <f>A52*'Freq res'!$E$11/2</f>
        <v>0.012204724409448817</v>
      </c>
      <c r="D52" s="4">
        <f>$G$18+$G$7/$J$18*($A$18^2*'Phi(z,A)'!H41+1)</f>
        <v>3.591883781329147</v>
      </c>
      <c r="E52" s="4">
        <f t="shared" si="1"/>
        <v>36.30239733327695</v>
      </c>
      <c r="G52" s="4">
        <f t="shared" si="2"/>
        <v>-0.031</v>
      </c>
      <c r="H52" s="4">
        <f>G52*'Freq res'!$C$11/2</f>
        <v>-0.031</v>
      </c>
      <c r="I52" s="4">
        <f>G52*'Freq res'!$E$11/2</f>
        <v>-0.012204724409448817</v>
      </c>
      <c r="J52" s="4">
        <f>$G$18+$G$7/$J$18*(-($A$18^2*'Phi(z,A)'!H41)+1)</f>
        <v>3.5590150489671997</v>
      </c>
      <c r="K52" s="4">
        <f t="shared" si="3"/>
        <v>35.12858016857395</v>
      </c>
    </row>
    <row r="53" spans="1:11" ht="12.75">
      <c r="A53">
        <v>0.032</v>
      </c>
      <c r="B53" s="4">
        <f>A53*'Freq res'!$C$11/2</f>
        <v>0.032</v>
      </c>
      <c r="C53" s="4">
        <f>A53*'Freq res'!$E$11/2</f>
        <v>0.012598425196850394</v>
      </c>
      <c r="D53" s="4">
        <f>$G$18+$G$7/$J$18*($A$18^2*'Phi(z,A)'!H42+1)</f>
        <v>3.5923968423999484</v>
      </c>
      <c r="E53" s="4">
        <f t="shared" si="1"/>
        <v>36.32102745891286</v>
      </c>
      <c r="G53" s="4">
        <f t="shared" si="2"/>
        <v>-0.032</v>
      </c>
      <c r="H53" s="4">
        <f>G53*'Freq res'!$C$11/2</f>
        <v>-0.032</v>
      </c>
      <c r="I53" s="4">
        <f>G53*'Freq res'!$E$11/2</f>
        <v>-0.012598425196850394</v>
      </c>
      <c r="J53" s="4">
        <f>$G$18+$G$7/$J$18*(-($A$18^2*'Phi(z,A)'!H42)+1)</f>
        <v>3.558501987896398</v>
      </c>
      <c r="K53" s="4">
        <f t="shared" si="3"/>
        <v>35.11056168430359</v>
      </c>
    </row>
    <row r="54" spans="1:11" ht="12.75">
      <c r="A54">
        <v>0.033</v>
      </c>
      <c r="B54" s="4">
        <f>A54*'Freq res'!$C$11/2</f>
        <v>0.033</v>
      </c>
      <c r="C54" s="4">
        <f>A54*'Freq res'!$E$11/2</f>
        <v>0.012992125984251968</v>
      </c>
      <c r="D54" s="4">
        <f>$G$18+$G$7/$J$18*($A$18^2*'Phi(z,A)'!H43+1)</f>
        <v>3.5929098557688177</v>
      </c>
      <c r="E54" s="4">
        <f t="shared" si="1"/>
        <v>36.33966541192112</v>
      </c>
      <c r="G54" s="4">
        <f t="shared" si="2"/>
        <v>-0.033</v>
      </c>
      <c r="H54" s="4">
        <f>G54*'Freq res'!$C$11/2</f>
        <v>-0.033</v>
      </c>
      <c r="I54" s="4">
        <f>G54*'Freq res'!$E$11/2</f>
        <v>-0.012992125984251968</v>
      </c>
      <c r="J54" s="4">
        <f>$G$18+$G$7/$J$18*(-($A$18^2*'Phi(z,A)'!H43)+1)</f>
        <v>3.557988974527529</v>
      </c>
      <c r="K54" s="4">
        <f t="shared" si="3"/>
        <v>35.092554116227554</v>
      </c>
    </row>
    <row r="55" spans="1:11" ht="12.75">
      <c r="A55">
        <v>0.034</v>
      </c>
      <c r="B55" s="4">
        <f>A55*'Freq res'!$C$11/2</f>
        <v>0.034</v>
      </c>
      <c r="C55" s="4">
        <f>A55*'Freq res'!$E$11/2</f>
        <v>0.013385826771653543</v>
      </c>
      <c r="D55" s="4">
        <f>$G$18+$G$7/$J$18*($A$18^2*'Phi(z,A)'!H44+1)</f>
        <v>3.5934228199717047</v>
      </c>
      <c r="E55" s="4">
        <f t="shared" si="1"/>
        <v>36.358311141309315</v>
      </c>
      <c r="G55" s="4">
        <f t="shared" si="2"/>
        <v>-0.034</v>
      </c>
      <c r="H55" s="4">
        <f>G55*'Freq res'!$C$11/2</f>
        <v>-0.034</v>
      </c>
      <c r="I55" s="4">
        <f>G55*'Freq res'!$E$11/2</f>
        <v>-0.013385826771653543</v>
      </c>
      <c r="J55" s="4">
        <f>$G$18+$G$7/$J$18*(-($A$18^2*'Phi(z,A)'!H44)+1)</f>
        <v>3.557476010324642</v>
      </c>
      <c r="K55" s="4">
        <f t="shared" si="3"/>
        <v>35.07455750838048</v>
      </c>
    </row>
    <row r="56" spans="1:11" ht="12.75">
      <c r="A56">
        <v>0.035</v>
      </c>
      <c r="B56" s="4">
        <f>A56*'Freq res'!$C$11/2</f>
        <v>0.035</v>
      </c>
      <c r="C56" s="4">
        <f>A56*'Freq res'!$E$11/2</f>
        <v>0.013779527559055118</v>
      </c>
      <c r="D56" s="4">
        <f>$G$18+$G$7/$J$18*($A$18^2*'Phi(z,A)'!H45+1)</f>
        <v>3.5939357335448965</v>
      </c>
      <c r="E56" s="4">
        <f t="shared" si="1"/>
        <v>36.37696459598813</v>
      </c>
      <c r="G56" s="4">
        <f t="shared" si="2"/>
        <v>-0.035</v>
      </c>
      <c r="H56" s="4">
        <f>G56*'Freq res'!$C$11/2</f>
        <v>-0.035</v>
      </c>
      <c r="I56" s="4">
        <f>G56*'Freq res'!$E$11/2</f>
        <v>-0.013779527559055118</v>
      </c>
      <c r="J56" s="4">
        <f>$G$18+$G$7/$J$18*(-($A$18^2*'Phi(z,A)'!H45)+1)</f>
        <v>3.55696309675145</v>
      </c>
      <c r="K56" s="4">
        <f t="shared" si="3"/>
        <v>35.05657190468517</v>
      </c>
    </row>
    <row r="57" spans="1:11" ht="12.75">
      <c r="A57">
        <v>0.036</v>
      </c>
      <c r="B57" s="4">
        <f>A57*'Freq res'!$C$11/2</f>
        <v>0.036</v>
      </c>
      <c r="C57" s="4">
        <f>A57*'Freq res'!$E$11/2</f>
        <v>0.014173228346456691</v>
      </c>
      <c r="D57" s="4">
        <f>$G$18+$G$7/$J$18*($A$18^2*'Phi(z,A)'!H46+1)</f>
        <v>3.594448595025026</v>
      </c>
      <c r="E57" s="4">
        <f t="shared" si="1"/>
        <v>36.39562572477148</v>
      </c>
      <c r="G57" s="4">
        <f t="shared" si="2"/>
        <v>-0.036</v>
      </c>
      <c r="H57" s="4">
        <f>G57*'Freq res'!$C$11/2</f>
        <v>-0.036</v>
      </c>
      <c r="I57" s="4">
        <f>G57*'Freq res'!$E$11/2</f>
        <v>-0.014173228346456691</v>
      </c>
      <c r="J57" s="4">
        <f>$G$18+$G$7/$J$18*(-($A$18^2*'Phi(z,A)'!H46)+1)</f>
        <v>3.5564502352713205</v>
      </c>
      <c r="K57" s="4">
        <f t="shared" si="3"/>
        <v>35.03859734895248</v>
      </c>
    </row>
    <row r="58" spans="1:11" ht="12.75">
      <c r="A58">
        <v>0.037</v>
      </c>
      <c r="B58" s="4">
        <f>A58*'Freq res'!$C$11/2</f>
        <v>0.037</v>
      </c>
      <c r="C58" s="4">
        <f>A58*'Freq res'!$E$11/2</f>
        <v>0.014566929133858266</v>
      </c>
      <c r="D58" s="4">
        <f>$G$18+$G$7/$J$18*($A$18^2*'Phi(z,A)'!H47+1)</f>
        <v>3.594961402949082</v>
      </c>
      <c r="E58" s="4">
        <f t="shared" si="1"/>
        <v>36.41429447637689</v>
      </c>
      <c r="G58" s="4">
        <f t="shared" si="2"/>
        <v>-0.037</v>
      </c>
      <c r="H58" s="4">
        <f>G58*'Freq res'!$C$11/2</f>
        <v>-0.037</v>
      </c>
      <c r="I58" s="4">
        <f>G58*'Freq res'!$E$11/2</f>
        <v>-0.014566929133858266</v>
      </c>
      <c r="J58" s="4">
        <f>$G$18+$G$7/$J$18*(-($A$18^2*'Phi(z,A)'!H47)+1)</f>
        <v>3.5559374273472644</v>
      </c>
      <c r="K58" s="4">
        <f t="shared" si="3"/>
        <v>35.020633884881136</v>
      </c>
    </row>
    <row r="59" spans="1:11" ht="12.75">
      <c r="A59">
        <v>0.038</v>
      </c>
      <c r="B59" s="4">
        <f>A59*'Freq res'!$C$11/2</f>
        <v>0.038</v>
      </c>
      <c r="C59" s="4">
        <f>A59*'Freq res'!$E$11/2</f>
        <v>0.01496062992125984</v>
      </c>
      <c r="D59" s="4">
        <f>$G$18+$G$7/$J$18*($A$18^2*'Phi(z,A)'!H48+1)</f>
        <v>3.595474155854421</v>
      </c>
      <c r="E59" s="4">
        <f t="shared" si="1"/>
        <v>36.43297079942578</v>
      </c>
      <c r="G59" s="4">
        <f t="shared" si="2"/>
        <v>-0.038</v>
      </c>
      <c r="H59" s="4">
        <f>G59*'Freq res'!$C$11/2</f>
        <v>-0.038</v>
      </c>
      <c r="I59" s="4">
        <f>G59*'Freq res'!$E$11/2</f>
        <v>-0.01496062992125984</v>
      </c>
      <c r="J59" s="4">
        <f>$G$18+$G$7/$J$18*(-($A$18^2*'Phi(z,A)'!H48)+1)</f>
        <v>3.5554246744419253</v>
      </c>
      <c r="K59" s="4">
        <f t="shared" si="3"/>
        <v>35.00268155605756</v>
      </c>
    </row>
    <row r="60" spans="1:11" ht="12.75">
      <c r="A60">
        <v>0.039</v>
      </c>
      <c r="B60" s="4">
        <f>A60*'Freq res'!$C$11/2</f>
        <v>0.039</v>
      </c>
      <c r="C60" s="4">
        <f>A60*'Freq res'!$E$11/2</f>
        <v>0.015354330708661415</v>
      </c>
      <c r="D60" s="4">
        <f>$G$18+$G$7/$J$18*($A$18^2*'Phi(z,A)'!H49+1)</f>
        <v>3.5959868522787746</v>
      </c>
      <c r="E60" s="4">
        <f t="shared" si="1"/>
        <v>36.45165464244371</v>
      </c>
      <c r="G60" s="4">
        <f t="shared" si="2"/>
        <v>-0.039</v>
      </c>
      <c r="H60" s="4">
        <f>G60*'Freq res'!$C$11/2</f>
        <v>-0.039</v>
      </c>
      <c r="I60" s="4">
        <f>G60*'Freq res'!$E$11/2</f>
        <v>-0.015354330708661415</v>
      </c>
      <c r="J60" s="4">
        <f>$G$18+$G$7/$J$18*(-($A$18^2*'Phi(z,A)'!H49)+1)</f>
        <v>3.554911978017572</v>
      </c>
      <c r="K60" s="4">
        <f t="shared" si="3"/>
        <v>34.98474040595574</v>
      </c>
    </row>
    <row r="61" spans="1:11" ht="12.75">
      <c r="A61">
        <v>0.04</v>
      </c>
      <c r="B61" s="4">
        <f>A61*'Freq res'!$C$11/2</f>
        <v>0.04</v>
      </c>
      <c r="C61" s="4">
        <f>A61*'Freq res'!$E$11/2</f>
        <v>0.015748031496062992</v>
      </c>
      <c r="D61" s="4">
        <f>$G$18+$G$7/$J$18*($A$18^2*'Phi(z,A)'!H50+1)</f>
        <v>3.596499490760261</v>
      </c>
      <c r="E61" s="4">
        <f t="shared" si="1"/>
        <v>36.47034595386069</v>
      </c>
      <c r="G61" s="4">
        <f t="shared" si="2"/>
        <v>-0.04</v>
      </c>
      <c r="H61" s="4">
        <f>G61*'Freq res'!$C$11/2</f>
        <v>-0.04</v>
      </c>
      <c r="I61" s="4">
        <f>G61*'Freq res'!$E$11/2</f>
        <v>-0.015748031496062992</v>
      </c>
      <c r="J61" s="4">
        <f>$G$18+$G$7/$J$18*(-($A$18^2*'Phi(z,A)'!H50)+1)</f>
        <v>3.5543993395360856</v>
      </c>
      <c r="K61" s="4">
        <f t="shared" si="3"/>
        <v>34.96681047793703</v>
      </c>
    </row>
    <row r="62" spans="1:11" ht="12.75">
      <c r="A62">
        <v>0.041</v>
      </c>
      <c r="B62" s="4">
        <f>A62*'Freq res'!$C$11/2</f>
        <v>0.041</v>
      </c>
      <c r="C62" s="4">
        <f>A62*'Freq res'!$E$11/2</f>
        <v>0.016141732283464567</v>
      </c>
      <c r="D62" s="4">
        <f>$G$18+$G$7/$J$18*($A$18^2*'Phi(z,A)'!H51+1)</f>
        <v>3.597012069837395</v>
      </c>
      <c r="E62" s="4">
        <f t="shared" si="1"/>
        <v>36.489044682011475</v>
      </c>
      <c r="G62" s="4">
        <f t="shared" si="2"/>
        <v>-0.041</v>
      </c>
      <c r="H62" s="4">
        <f>G62*'Freq res'!$C$11/2</f>
        <v>-0.041</v>
      </c>
      <c r="I62" s="4">
        <f>G62*'Freq res'!$E$11/2</f>
        <v>-0.016141732283464567</v>
      </c>
      <c r="J62" s="4">
        <f>$G$18+$G$7/$J$18*(-($A$18^2*'Phi(z,A)'!H51)+1)</f>
        <v>3.5538867604589517</v>
      </c>
      <c r="K62" s="4">
        <f t="shared" si="3"/>
        <v>34.94889181525006</v>
      </c>
    </row>
    <row r="63" spans="1:11" ht="12.75">
      <c r="A63">
        <v>0.042</v>
      </c>
      <c r="B63" s="4">
        <f>A63*'Freq res'!$C$11/2</f>
        <v>0.042</v>
      </c>
      <c r="C63" s="4">
        <f>A63*'Freq res'!$E$11/2</f>
        <v>0.01653543307086614</v>
      </c>
      <c r="D63" s="4">
        <f>$G$18+$G$7/$J$18*($A$18^2*'Phi(z,A)'!H52+1)</f>
        <v>3.5975245880490965</v>
      </c>
      <c r="E63" s="4">
        <f t="shared" si="1"/>
        <v>36.50775077513583</v>
      </c>
      <c r="G63" s="4">
        <f t="shared" si="2"/>
        <v>-0.042</v>
      </c>
      <c r="H63" s="4">
        <f>G63*'Freq res'!$C$11/2</f>
        <v>-0.042</v>
      </c>
      <c r="I63" s="4">
        <f>G63*'Freq res'!$E$11/2</f>
        <v>-0.01653543307086614</v>
      </c>
      <c r="J63" s="4">
        <f>$G$18+$G$7/$J$18*(-($A$18^2*'Phi(z,A)'!H52)+1)</f>
        <v>3.55337424224725</v>
      </c>
      <c r="K63" s="4">
        <f t="shared" si="3"/>
        <v>34.93098446103051</v>
      </c>
    </row>
    <row r="64" spans="1:11" ht="12.75">
      <c r="A64">
        <v>0.043</v>
      </c>
      <c r="B64" s="4">
        <f>A64*'Freq res'!$C$11/2</f>
        <v>0.043</v>
      </c>
      <c r="C64" s="4">
        <f>A64*'Freq res'!$E$11/2</f>
        <v>0.016929133858267713</v>
      </c>
      <c r="D64" s="4">
        <f>$G$18+$G$7/$J$18*($A$18^2*'Phi(z,A)'!H53+1)</f>
        <v>3.5980370439347036</v>
      </c>
      <c r="E64" s="4">
        <f t="shared" si="1"/>
        <v>36.526464181378884</v>
      </c>
      <c r="G64" s="4">
        <f t="shared" si="2"/>
        <v>-0.043</v>
      </c>
      <c r="H64" s="4">
        <f>G64*'Freq res'!$C$11/2</f>
        <v>-0.043</v>
      </c>
      <c r="I64" s="4">
        <f>G64*'Freq res'!$E$11/2</f>
        <v>-0.016929133858267713</v>
      </c>
      <c r="J64" s="4">
        <f>$G$18+$G$7/$J$18*(-($A$18^2*'Phi(z,A)'!H53)+1)</f>
        <v>3.552861786361643</v>
      </c>
      <c r="K64" s="4">
        <f t="shared" si="3"/>
        <v>34.91308845830101</v>
      </c>
    </row>
    <row r="65" spans="1:11" ht="12.75">
      <c r="A65">
        <v>0.044</v>
      </c>
      <c r="B65" s="4">
        <f>A65*'Freq res'!$C$11/2</f>
        <v>0.044</v>
      </c>
      <c r="C65" s="4">
        <f>A65*'Freq res'!$E$11/2</f>
        <v>0.017322834645669288</v>
      </c>
      <c r="D65" s="4">
        <f>$G$18+$G$7/$J$18*($A$18^2*'Phi(z,A)'!H54+1)</f>
        <v>3.598549436033979</v>
      </c>
      <c r="E65" s="4">
        <f t="shared" si="1"/>
        <v>36.54518484879134</v>
      </c>
      <c r="G65" s="4">
        <f t="shared" si="2"/>
        <v>-0.044</v>
      </c>
      <c r="H65" s="4">
        <f>G65*'Freq res'!$C$11/2</f>
        <v>-0.044</v>
      </c>
      <c r="I65" s="4">
        <f>G65*'Freq res'!$E$11/2</f>
        <v>-0.017322834645669288</v>
      </c>
      <c r="J65" s="4">
        <f>$G$18+$G$7/$J$18*(-($A$18^2*'Phi(z,A)'!H54)+1)</f>
        <v>3.5523493942623676</v>
      </c>
      <c r="K65" s="4">
        <f t="shared" si="3"/>
        <v>34.895203849970976</v>
      </c>
    </row>
    <row r="66" spans="1:11" ht="12.75">
      <c r="A66">
        <v>0.045</v>
      </c>
      <c r="B66" s="4">
        <f>A66*'Freq res'!$C$11/2</f>
        <v>0.045</v>
      </c>
      <c r="C66" s="4">
        <f>A66*'Freq res'!$E$11/2</f>
        <v>0.017716535433070862</v>
      </c>
      <c r="D66" s="4">
        <f>$G$18+$G$7/$J$18*($A$18^2*'Phi(z,A)'!H55+1)</f>
        <v>3.599061762887122</v>
      </c>
      <c r="E66" s="4">
        <f t="shared" si="1"/>
        <v>36.56391272532984</v>
      </c>
      <c r="G66" s="4">
        <f t="shared" si="2"/>
        <v>-0.045</v>
      </c>
      <c r="H66" s="4">
        <f>G66*'Freq res'!$C$11/2</f>
        <v>-0.045</v>
      </c>
      <c r="I66" s="4">
        <f>G66*'Freq res'!$E$11/2</f>
        <v>-0.017716535433070862</v>
      </c>
      <c r="J66" s="4">
        <f>$G$18+$G$7/$J$18*(-($A$18^2*'Phi(z,A)'!H55)+1)</f>
        <v>3.5518370674092243</v>
      </c>
      <c r="K66" s="4">
        <f t="shared" si="3"/>
        <v>34.87733067883643</v>
      </c>
    </row>
    <row r="67" spans="1:11" ht="12.75">
      <c r="A67">
        <v>0.046</v>
      </c>
      <c r="B67" s="4">
        <f>A67*'Freq res'!$C$11/2</f>
        <v>0.046</v>
      </c>
      <c r="C67" s="4">
        <f>A67*'Freq res'!$E$11/2</f>
        <v>0.01811023622047244</v>
      </c>
      <c r="D67" s="4">
        <f>$G$18+$G$7/$J$18*($A$18^2*'Phi(z,A)'!H56+1)</f>
        <v>3.599574023034779</v>
      </c>
      <c r="E67" s="4">
        <f t="shared" si="1"/>
        <v>36.58264775885726</v>
      </c>
      <c r="G67" s="4">
        <f t="shared" si="2"/>
        <v>-0.046</v>
      </c>
      <c r="H67" s="4">
        <f>G67*'Freq res'!$C$11/2</f>
        <v>-0.046</v>
      </c>
      <c r="I67" s="4">
        <f>G67*'Freq res'!$E$11/2</f>
        <v>-0.01811023622047244</v>
      </c>
      <c r="J67" s="4">
        <f>$G$18+$G$7/$J$18*(-($A$18^2*'Phi(z,A)'!H56)+1)</f>
        <v>3.5513248072615675</v>
      </c>
      <c r="K67" s="4">
        <f t="shared" si="3"/>
        <v>34.85946898757991</v>
      </c>
    </row>
    <row r="68" spans="1:11" ht="12.75">
      <c r="A68">
        <v>0.047</v>
      </c>
      <c r="B68" s="4">
        <f>A68*'Freq res'!$C$11/2</f>
        <v>0.047</v>
      </c>
      <c r="C68" s="4">
        <f>A68*'Freq res'!$E$11/2</f>
        <v>0.018503937007874015</v>
      </c>
      <c r="D68" s="4">
        <f>$G$18+$G$7/$J$18*($A$18^2*'Phi(z,A)'!H57+1)</f>
        <v>3.60008621501805</v>
      </c>
      <c r="E68" s="4">
        <f t="shared" si="1"/>
        <v>36.60138989714294</v>
      </c>
      <c r="G68" s="4">
        <f t="shared" si="2"/>
        <v>-0.047</v>
      </c>
      <c r="H68" s="4">
        <f>G68*'Freq res'!$C$11/2</f>
        <v>-0.047</v>
      </c>
      <c r="I68" s="4">
        <f>G68*'Freq res'!$E$11/2</f>
        <v>-0.018503937007874015</v>
      </c>
      <c r="J68" s="4">
        <f>$G$18+$G$7/$J$18*(-($A$18^2*'Phi(z,A)'!H57)+1)</f>
        <v>3.550812615278296</v>
      </c>
      <c r="K68" s="4">
        <f t="shared" si="3"/>
        <v>34.841618818770286</v>
      </c>
    </row>
    <row r="69" spans="1:11" ht="12.75">
      <c r="A69">
        <v>0.048</v>
      </c>
      <c r="B69" s="4">
        <f>A69*'Freq res'!$C$11/2</f>
        <v>0.048</v>
      </c>
      <c r="C69" s="4">
        <f>A69*'Freq res'!$E$11/2</f>
        <v>0.01889763779527559</v>
      </c>
      <c r="D69" s="4">
        <f>$G$18+$G$7/$J$18*($A$18^2*'Phi(z,A)'!H58+1)</f>
        <v>3.6005983373785044</v>
      </c>
      <c r="E69" s="4">
        <f t="shared" si="1"/>
        <v>36.620139087863095</v>
      </c>
      <c r="G69" s="4">
        <f t="shared" si="2"/>
        <v>-0.048</v>
      </c>
      <c r="H69" s="4">
        <f>G69*'Freq res'!$C$11/2</f>
        <v>-0.048</v>
      </c>
      <c r="I69" s="4">
        <f>G69*'Freq res'!$E$11/2</f>
        <v>-0.01889763779527559</v>
      </c>
      <c r="J69" s="4">
        <f>$G$18+$G$7/$J$18*(-($A$18^2*'Phi(z,A)'!H58)+1)</f>
        <v>3.550300492917842</v>
      </c>
      <c r="K69" s="4">
        <f t="shared" si="3"/>
        <v>34.82378021486263</v>
      </c>
    </row>
    <row r="70" spans="1:11" ht="12.75">
      <c r="A70">
        <v>0.049</v>
      </c>
      <c r="B70" s="4">
        <f>A70*'Freq res'!$C$11/2</f>
        <v>0.049</v>
      </c>
      <c r="C70" s="4">
        <f>A70*'Freq res'!$E$11/2</f>
        <v>0.019291338582677165</v>
      </c>
      <c r="D70" s="4">
        <f>$G$18+$G$7/$J$18*($A$18^2*'Phi(z,A)'!H59+1)</f>
        <v>3.6011103886581854</v>
      </c>
      <c r="E70" s="4">
        <f t="shared" si="1"/>
        <v>36.63889527860105</v>
      </c>
      <c r="G70" s="4">
        <f t="shared" si="2"/>
        <v>-0.049</v>
      </c>
      <c r="H70" s="4">
        <f>G70*'Freq res'!$C$11/2</f>
        <v>-0.049</v>
      </c>
      <c r="I70" s="4">
        <f>G70*'Freq res'!$E$11/2</f>
        <v>-0.019291338582677165</v>
      </c>
      <c r="J70" s="4">
        <f>$G$18+$G$7/$J$18*(-($A$18^2*'Phi(z,A)'!H59)+1)</f>
        <v>3.549788441638161</v>
      </c>
      <c r="K70" s="4">
        <f t="shared" si="3"/>
        <v>34.80595321819802</v>
      </c>
    </row>
    <row r="71" spans="1:11" ht="12.75">
      <c r="A71">
        <v>0.05</v>
      </c>
      <c r="B71" s="4">
        <f>A71*'Freq res'!$C$11/2</f>
        <v>0.05</v>
      </c>
      <c r="C71" s="4">
        <f>A71*'Freq res'!$E$11/2</f>
        <v>0.01968503937007874</v>
      </c>
      <c r="D71" s="4">
        <f>$G$18+$G$7/$J$18*($A$18^2*'Phi(z,A)'!H60+1)</f>
        <v>3.601622367399622</v>
      </c>
      <c r="E71" s="4">
        <f t="shared" si="1"/>
        <v>36.65765841684752</v>
      </c>
      <c r="G71" s="4">
        <f t="shared" si="2"/>
        <v>-0.05</v>
      </c>
      <c r="H71" s="4">
        <f>G71*'Freq res'!$C$11/2</f>
        <v>-0.05</v>
      </c>
      <c r="I71" s="4">
        <f>G71*'Freq res'!$E$11/2</f>
        <v>-0.01968503937007874</v>
      </c>
      <c r="J71" s="4">
        <f>$G$18+$G$7/$J$18*(-($A$18^2*'Phi(z,A)'!H60)+1)</f>
        <v>3.5492764628967244</v>
      </c>
      <c r="K71" s="4">
        <f t="shared" si="3"/>
        <v>34.78813787100353</v>
      </c>
    </row>
    <row r="72" spans="1:11" ht="12.75">
      <c r="A72">
        <v>0.051</v>
      </c>
      <c r="B72" s="4">
        <f>A72*'Freq res'!$C$11/2</f>
        <v>0.051</v>
      </c>
      <c r="C72" s="4">
        <f>A72*'Freq res'!$E$11/2</f>
        <v>0.02007874015748031</v>
      </c>
      <c r="D72" s="4">
        <f>$G$18+$G$7/$J$18*($A$18^2*'Phi(z,A)'!H61+1)</f>
        <v>3.602134272145841</v>
      </c>
      <c r="E72" s="4">
        <f t="shared" si="1"/>
        <v>36.67642845000101</v>
      </c>
      <c r="G72" s="4">
        <f t="shared" si="2"/>
        <v>-0.051</v>
      </c>
      <c r="H72" s="4">
        <f>G72*'Freq res'!$C$11/2</f>
        <v>-0.051</v>
      </c>
      <c r="I72" s="4">
        <f>G72*'Freq res'!$E$11/2</f>
        <v>-0.02007874015748031</v>
      </c>
      <c r="J72" s="4">
        <f>$G$18+$G$7/$J$18*(-($A$18^2*'Phi(z,A)'!H61)+1)</f>
        <v>3.5487645581505056</v>
      </c>
      <c r="K72" s="4">
        <f t="shared" si="3"/>
        <v>34.770334215391934</v>
      </c>
    </row>
    <row r="73" spans="1:11" ht="12.75">
      <c r="A73">
        <v>0.052</v>
      </c>
      <c r="B73" s="4">
        <f>A73*'Freq res'!$C$11/2</f>
        <v>0.052</v>
      </c>
      <c r="C73" s="4">
        <f>A73*'Freq res'!$E$11/2</f>
        <v>0.020472440944881886</v>
      </c>
      <c r="D73" s="4">
        <f>$G$18+$G$7/$J$18*($A$18^2*'Phi(z,A)'!H62+1)</f>
        <v>3.602646101440373</v>
      </c>
      <c r="E73" s="4">
        <f t="shared" si="1"/>
        <v>36.69520532536806</v>
      </c>
      <c r="G73" s="4">
        <f t="shared" si="2"/>
        <v>-0.052</v>
      </c>
      <c r="H73" s="4">
        <f>G73*'Freq res'!$C$11/2</f>
        <v>-0.052</v>
      </c>
      <c r="I73" s="4">
        <f>G73*'Freq res'!$E$11/2</f>
        <v>-0.020472440944881886</v>
      </c>
      <c r="J73" s="4">
        <f>$G$18+$G$7/$J$18*(-($A$18^2*'Phi(z,A)'!H62)+1)</f>
        <v>3.5482527288559735</v>
      </c>
      <c r="K73" s="4">
        <f t="shared" si="3"/>
        <v>34.752542293361685</v>
      </c>
    </row>
    <row r="74" spans="1:11" ht="12.75">
      <c r="A74">
        <v>0.053</v>
      </c>
      <c r="B74" s="4">
        <f>A74*'Freq res'!$C$11/2</f>
        <v>0.053</v>
      </c>
      <c r="C74" s="4">
        <f>A74*'Freq res'!$E$11/2</f>
        <v>0.02086614173228346</v>
      </c>
      <c r="D74" s="4">
        <f>$G$18+$G$7/$J$18*($A$18^2*'Phi(z,A)'!H63+1)</f>
        <v>3.6031578538272657</v>
      </c>
      <c r="E74" s="4">
        <f t="shared" si="1"/>
        <v>36.71398899016354</v>
      </c>
      <c r="G74" s="4">
        <f t="shared" si="2"/>
        <v>-0.053</v>
      </c>
      <c r="H74" s="4">
        <f>G74*'Freq res'!$C$11/2</f>
        <v>-0.053</v>
      </c>
      <c r="I74" s="4">
        <f>G74*'Freq res'!$E$11/2</f>
        <v>-0.02086614173228346</v>
      </c>
      <c r="J74" s="4">
        <f>$G$18+$G$7/$J$18*(-($A$18^2*'Phi(z,A)'!H63)+1)</f>
        <v>3.547740976469081</v>
      </c>
      <c r="K74" s="4">
        <f t="shared" si="3"/>
        <v>34.73476214679673</v>
      </c>
    </row>
    <row r="75" spans="1:11" ht="12.75">
      <c r="A75">
        <v>0.054</v>
      </c>
      <c r="B75" s="4">
        <f>A75*'Freq res'!$C$11/2</f>
        <v>0.054</v>
      </c>
      <c r="C75" s="4">
        <f>A75*'Freq res'!$E$11/2</f>
        <v>0.021259842519685036</v>
      </c>
      <c r="D75" s="4">
        <f>$G$18+$G$7/$J$18*($A$18^2*'Phi(z,A)'!H64+1)</f>
        <v>3.6036695278510917</v>
      </c>
      <c r="E75" s="4">
        <f t="shared" si="1"/>
        <v>36.732779391511016</v>
      </c>
      <c r="G75" s="4">
        <f t="shared" si="2"/>
        <v>-0.054</v>
      </c>
      <c r="H75" s="4">
        <f>G75*'Freq res'!$C$11/2</f>
        <v>-0.054</v>
      </c>
      <c r="I75" s="4">
        <f>G75*'Freq res'!$E$11/2</f>
        <v>-0.021259842519685036</v>
      </c>
      <c r="J75" s="4">
        <f>$G$18+$G$7/$J$18*(-($A$18^2*'Phi(z,A)'!H64)+1)</f>
        <v>3.547229302445255</v>
      </c>
      <c r="K75" s="4">
        <f t="shared" si="3"/>
        <v>34.71699381746638</v>
      </c>
    </row>
    <row r="76" spans="1:11" ht="12.75">
      <c r="A76">
        <v>0.055</v>
      </c>
      <c r="B76" s="4">
        <f>A76*'Freq res'!$C$11/2</f>
        <v>0.055</v>
      </c>
      <c r="C76" s="4">
        <f>A76*'Freq res'!$E$11/2</f>
        <v>0.021653543307086614</v>
      </c>
      <c r="D76" s="4">
        <f>$G$18+$G$7/$J$18*($A$18^2*'Phi(z,A)'!H65+1)</f>
        <v>3.6041811220569597</v>
      </c>
      <c r="E76" s="4">
        <f t="shared" si="1"/>
        <v>36.75157647644303</v>
      </c>
      <c r="G76" s="4">
        <f t="shared" si="2"/>
        <v>-0.055</v>
      </c>
      <c r="H76" s="4">
        <f>G76*'Freq res'!$C$11/2</f>
        <v>-0.055</v>
      </c>
      <c r="I76" s="4">
        <f>G76*'Freq res'!$E$11/2</f>
        <v>-0.021653543307086614</v>
      </c>
      <c r="J76" s="4">
        <f>$G$18+$G$7/$J$18*(-($A$18^2*'Phi(z,A)'!H65)+1)</f>
        <v>3.546717708239387</v>
      </c>
      <c r="K76" s="4">
        <f t="shared" si="3"/>
        <v>34.69923734702519</v>
      </c>
    </row>
    <row r="77" spans="1:11" ht="12.75">
      <c r="A77">
        <v>0.056</v>
      </c>
      <c r="B77" s="4">
        <f>A77*'Freq res'!$C$11/2</f>
        <v>0.056</v>
      </c>
      <c r="C77" s="4">
        <f>A77*'Freq res'!$E$11/2</f>
        <v>0.02204724409448819</v>
      </c>
      <c r="D77" s="4">
        <f>$G$18+$G$7/$J$18*($A$18^2*'Phi(z,A)'!H66+1)</f>
        <v>3.604692634990524</v>
      </c>
      <c r="E77" s="4">
        <f t="shared" si="1"/>
        <v>36.77038019190145</v>
      </c>
      <c r="G77" s="4">
        <f t="shared" si="2"/>
        <v>-0.056</v>
      </c>
      <c r="H77" s="4">
        <f>G77*'Freq res'!$C$11/2</f>
        <v>-0.056</v>
      </c>
      <c r="I77" s="4">
        <f>G77*'Freq res'!$E$11/2</f>
        <v>-0.02204724409448819</v>
      </c>
      <c r="J77" s="4">
        <f>$G$18+$G$7/$J$18*(-($A$18^2*'Phi(z,A)'!H66)+1)</f>
        <v>3.5462061953058224</v>
      </c>
      <c r="K77" s="4">
        <f t="shared" si="3"/>
        <v>34.68149277701279</v>
      </c>
    </row>
    <row r="78" spans="1:11" ht="12.75">
      <c r="A78">
        <v>0.057</v>
      </c>
      <c r="B78" s="4">
        <f>A78*'Freq res'!$C$11/2</f>
        <v>0.057</v>
      </c>
      <c r="C78" s="4">
        <f>A78*'Freq res'!$E$11/2</f>
        <v>0.022440944881889763</v>
      </c>
      <c r="D78" s="4">
        <f>$G$18+$G$7/$J$18*($A$18^2*'Phi(z,A)'!H67+1)</f>
        <v>3.6052040651979946</v>
      </c>
      <c r="E78" s="4">
        <f t="shared" si="1"/>
        <v>36.789190484737745</v>
      </c>
      <c r="G78" s="4">
        <f t="shared" si="2"/>
        <v>-0.057</v>
      </c>
      <c r="H78" s="4">
        <f>G78*'Freq res'!$C$11/2</f>
        <v>-0.057</v>
      </c>
      <c r="I78" s="4">
        <f>G78*'Freq res'!$E$11/2</f>
        <v>-0.022440944881889763</v>
      </c>
      <c r="J78" s="4">
        <f>$G$18+$G$7/$J$18*(-($A$18^2*'Phi(z,A)'!H67)+1)</f>
        <v>3.545694765098352</v>
      </c>
      <c r="K78" s="4">
        <f t="shared" si="3"/>
        <v>34.663760148853825</v>
      </c>
    </row>
    <row r="79" spans="1:11" ht="12.75">
      <c r="A79">
        <v>0.058</v>
      </c>
      <c r="B79" s="4">
        <f>A79*'Freq res'!$C$11/2</f>
        <v>0.058</v>
      </c>
      <c r="C79" s="4">
        <f>A79*'Freq res'!$E$11/2</f>
        <v>0.02283464566929134</v>
      </c>
      <c r="D79" s="4">
        <f>$G$18+$G$7/$J$18*($A$18^2*'Phi(z,A)'!H68+1)</f>
        <v>3.6057154112261456</v>
      </c>
      <c r="E79" s="4">
        <f t="shared" si="1"/>
        <v>36.8080073017133</v>
      </c>
      <c r="G79" s="4">
        <f t="shared" si="2"/>
        <v>-0.058</v>
      </c>
      <c r="H79" s="4">
        <f>G79*'Freq res'!$C$11/2</f>
        <v>-0.058</v>
      </c>
      <c r="I79" s="4">
        <f>G79*'Freq res'!$E$11/2</f>
        <v>-0.02283464566929134</v>
      </c>
      <c r="J79" s="4">
        <f>$G$18+$G$7/$J$18*(-($A$18^2*'Phi(z,A)'!H68)+1)</f>
        <v>3.545183419070201</v>
      </c>
      <c r="K79" s="4">
        <f t="shared" si="3"/>
        <v>34.64603950385777</v>
      </c>
    </row>
    <row r="80" spans="1:11" ht="12.75">
      <c r="A80">
        <v>0.059</v>
      </c>
      <c r="B80" s="4">
        <f>A80*'Freq res'!$C$11/2</f>
        <v>0.059</v>
      </c>
      <c r="C80" s="4">
        <f>A80*'Freq res'!$E$11/2</f>
        <v>0.02322834645669291</v>
      </c>
      <c r="D80" s="4">
        <f>$G$18+$G$7/$J$18*($A$18^2*'Phi(z,A)'!H69+1)</f>
        <v>3.606226671622328</v>
      </c>
      <c r="E80" s="4">
        <f t="shared" si="1"/>
        <v>36.82683058949983</v>
      </c>
      <c r="G80" s="4">
        <f t="shared" si="2"/>
        <v>-0.059</v>
      </c>
      <c r="H80" s="4">
        <f>G80*'Freq res'!$C$11/2</f>
        <v>-0.059</v>
      </c>
      <c r="I80" s="4">
        <f>G80*'Freq res'!$E$11/2</f>
        <v>-0.02322834645669291</v>
      </c>
      <c r="J80" s="4">
        <f>$G$18+$G$7/$J$18*(-($A$18^2*'Phi(z,A)'!H69)+1)</f>
        <v>3.5446721586740186</v>
      </c>
      <c r="K80" s="4">
        <f t="shared" si="3"/>
        <v>34.628330883218815</v>
      </c>
    </row>
    <row r="81" spans="1:11" ht="12.75">
      <c r="A81">
        <v>0.06</v>
      </c>
      <c r="B81" s="4">
        <f>A81*'Freq res'!$C$11/2</f>
        <v>0.06</v>
      </c>
      <c r="C81" s="4">
        <f>A81*'Freq res'!$E$11/2</f>
        <v>0.023622047244094484</v>
      </c>
      <c r="D81" s="4">
        <f>$G$18+$G$7/$J$18*($A$18^2*'Phi(z,A)'!H70+1)</f>
        <v>3.6067378449344774</v>
      </c>
      <c r="E81" s="4">
        <f t="shared" si="1"/>
        <v>36.8456602946796</v>
      </c>
      <c r="G81" s="4">
        <f t="shared" si="2"/>
        <v>-0.06</v>
      </c>
      <c r="H81" s="4">
        <f>G81*'Freq res'!$C$11/2</f>
        <v>-0.06</v>
      </c>
      <c r="I81" s="4">
        <f>G81*'Freq res'!$E$11/2</f>
        <v>-0.023622047244094484</v>
      </c>
      <c r="J81" s="4">
        <f>$G$18+$G$7/$J$18*(-($A$18^2*'Phi(z,A)'!H70)+1)</f>
        <v>3.544160985361869</v>
      </c>
      <c r="K81" s="4">
        <f t="shared" si="3"/>
        <v>34.61063432801574</v>
      </c>
    </row>
    <row r="82" spans="1:11" ht="12.75">
      <c r="A82">
        <v>0.061</v>
      </c>
      <c r="B82" s="4">
        <f>A82*'Freq res'!$C$11/2</f>
        <v>0.061</v>
      </c>
      <c r="C82" s="4">
        <f>A82*'Freq res'!$E$11/2</f>
        <v>0.02401574803149606</v>
      </c>
      <c r="D82" s="4">
        <f>$G$18+$G$7/$J$18*($A$18^2*'Phi(z,A)'!H71+1)</f>
        <v>3.6072489297111234</v>
      </c>
      <c r="E82" s="4">
        <f t="shared" si="1"/>
        <v>36.86449636374575</v>
      </c>
      <c r="G82" s="4">
        <f t="shared" si="2"/>
        <v>-0.061</v>
      </c>
      <c r="H82" s="4">
        <f>G82*'Freq res'!$C$11/2</f>
        <v>-0.061</v>
      </c>
      <c r="I82" s="4">
        <f>G82*'Freq res'!$E$11/2</f>
        <v>-0.02401574803149606</v>
      </c>
      <c r="J82" s="4">
        <f>$G$18+$G$7/$J$18*(-($A$18^2*'Phi(z,A)'!H71)+1)</f>
        <v>3.5436499005852227</v>
      </c>
      <c r="K82" s="4">
        <f t="shared" si="3"/>
        <v>34.592949879211844</v>
      </c>
    </row>
    <row r="83" spans="1:11" ht="12.75">
      <c r="A83">
        <v>0.062</v>
      </c>
      <c r="B83" s="4">
        <f>A83*'Freq res'!$C$11/2</f>
        <v>0.062</v>
      </c>
      <c r="C83" s="4">
        <f>A83*'Freq res'!$E$11/2</f>
        <v>0.024409448818897634</v>
      </c>
      <c r="D83" s="4">
        <f>$G$18+$G$7/$J$18*($A$18^2*'Phi(z,A)'!H72+1)</f>
        <v>3.6077599245014027</v>
      </c>
      <c r="E83" s="4">
        <f t="shared" si="1"/>
        <v>36.88333874310273</v>
      </c>
      <c r="G83" s="4">
        <f t="shared" si="2"/>
        <v>-0.062</v>
      </c>
      <c r="H83" s="4">
        <f>G83*'Freq res'!$C$11/2</f>
        <v>-0.062</v>
      </c>
      <c r="I83" s="4">
        <f>G83*'Freq res'!$E$11/2</f>
        <v>-0.024409448818897634</v>
      </c>
      <c r="J83" s="4">
        <f>$G$18+$G$7/$J$18*(-($A$18^2*'Phi(z,A)'!H72)+1)</f>
        <v>3.543138905794944</v>
      </c>
      <c r="K83" s="4">
        <f t="shared" si="3"/>
        <v>34.575277577654745</v>
      </c>
    </row>
    <row r="84" spans="1:11" ht="12.75">
      <c r="A84">
        <v>0.063</v>
      </c>
      <c r="B84" s="4">
        <f>A84*'Freq res'!$C$11/2</f>
        <v>0.063</v>
      </c>
      <c r="C84" s="4">
        <f>A84*'Freq res'!$E$11/2</f>
        <v>0.024803149606299212</v>
      </c>
      <c r="D84" s="4">
        <f>$G$18+$G$7/$J$18*($A$18^2*'Phi(z,A)'!H73+1)</f>
        <v>3.608270827855065</v>
      </c>
      <c r="E84" s="4">
        <f t="shared" si="1"/>
        <v>36.90218737906652</v>
      </c>
      <c r="G84" s="4">
        <f t="shared" si="2"/>
        <v>-0.063</v>
      </c>
      <c r="H84" s="4">
        <f>G84*'Freq res'!$C$11/2</f>
        <v>-0.063</v>
      </c>
      <c r="I84" s="4">
        <f>G84*'Freq res'!$E$11/2</f>
        <v>-0.024803149606299212</v>
      </c>
      <c r="J84" s="4">
        <f>$G$18+$G$7/$J$18*(-($A$18^2*'Phi(z,A)'!H73)+1)</f>
        <v>3.5426280024412815</v>
      </c>
      <c r="K84" s="4">
        <f t="shared" si="3"/>
        <v>34.55761746407628</v>
      </c>
    </row>
    <row r="85" spans="1:11" ht="12.75">
      <c r="A85">
        <v>0.064</v>
      </c>
      <c r="B85" s="4">
        <f>A85*'Freq res'!$C$11/2</f>
        <v>0.064</v>
      </c>
      <c r="C85" s="4">
        <f>A85*'Freq res'!$E$11/2</f>
        <v>0.025196850393700787</v>
      </c>
      <c r="D85" s="4">
        <f>$G$18+$G$7/$J$18*($A$18^2*'Phi(z,A)'!H74+1)</f>
        <v>3.608781638322486</v>
      </c>
      <c r="E85" s="4">
        <f aca="true" t="shared" si="5" ref="E85:E148">EXP(D85)</f>
        <v>36.92104221786501</v>
      </c>
      <c r="G85" s="4">
        <f aca="true" t="shared" si="6" ref="G85:G148">-A85</f>
        <v>-0.064</v>
      </c>
      <c r="H85" s="4">
        <f>G85*'Freq res'!$C$11/2</f>
        <v>-0.064</v>
      </c>
      <c r="I85" s="4">
        <f>G85*'Freq res'!$E$11/2</f>
        <v>-0.025196850393700787</v>
      </c>
      <c r="J85" s="4">
        <f>$G$18+$G$7/$J$18*(-($A$18^2*'Phi(z,A)'!H74)+1)</f>
        <v>3.5421171919738605</v>
      </c>
      <c r="K85" s="4">
        <f aca="true" t="shared" si="7" ref="K85:K148">EXP(J85)</f>
        <v>34.53996957909243</v>
      </c>
    </row>
    <row r="86" spans="1:11" ht="12.75">
      <c r="A86">
        <v>0.065</v>
      </c>
      <c r="B86" s="4">
        <f>A86*'Freq res'!$C$11/2</f>
        <v>0.065</v>
      </c>
      <c r="C86" s="4">
        <f>A86*'Freq res'!$E$11/2</f>
        <v>0.025590551181102362</v>
      </c>
      <c r="D86" s="4">
        <f>$G$18+$G$7/$J$18*($A$18^2*'Phi(z,A)'!H75+1)</f>
        <v>3.6092923544546744</v>
      </c>
      <c r="E86" s="4">
        <f t="shared" si="5"/>
        <v>36.93990320563828</v>
      </c>
      <c r="G86" s="4">
        <f t="shared" si="6"/>
        <v>-0.065</v>
      </c>
      <c r="H86" s="4">
        <f>G86*'Freq res'!$C$11/2</f>
        <v>-0.065</v>
      </c>
      <c r="I86" s="4">
        <f>G86*'Freq res'!$E$11/2</f>
        <v>-0.025590551181102362</v>
      </c>
      <c r="J86" s="4">
        <f>$G$18+$G$7/$J$18*(-($A$18^2*'Phi(z,A)'!H75)+1)</f>
        <v>3.541606475841672</v>
      </c>
      <c r="K86" s="4">
        <f t="shared" si="7"/>
        <v>34.52233396320318</v>
      </c>
    </row>
    <row r="87" spans="1:11" ht="12.75">
      <c r="A87">
        <v>0.066</v>
      </c>
      <c r="B87" s="4">
        <f>A87*'Freq res'!$C$11/2</f>
        <v>0.066</v>
      </c>
      <c r="C87" s="4">
        <f>A87*'Freq res'!$E$11/2</f>
        <v>0.025984251968503937</v>
      </c>
      <c r="D87" s="4">
        <f>$G$18+$G$7/$J$18*($A$18^2*'Phi(z,A)'!H76+1)</f>
        <v>3.6098029748032854</v>
      </c>
      <c r="E87" s="4">
        <f t="shared" si="5"/>
        <v>36.958770288439055</v>
      </c>
      <c r="G87" s="4">
        <f t="shared" si="6"/>
        <v>-0.066</v>
      </c>
      <c r="H87" s="4">
        <f>G87*'Freq res'!$C$11/2</f>
        <v>-0.066</v>
      </c>
      <c r="I87" s="4">
        <f>G87*'Freq res'!$E$11/2</f>
        <v>-0.025984251968503937</v>
      </c>
      <c r="J87" s="4">
        <f>$G$18+$G$7/$J$18*(-($A$18^2*'Phi(z,A)'!H76)+1)</f>
        <v>3.541095855493061</v>
      </c>
      <c r="K87" s="4">
        <f t="shared" si="7"/>
        <v>34.50471065679237</v>
      </c>
    </row>
    <row r="88" spans="1:11" ht="12.75">
      <c r="A88">
        <v>0.067</v>
      </c>
      <c r="B88" s="4">
        <f>A88*'Freq res'!$C$11/2</f>
        <v>0.067</v>
      </c>
      <c r="C88" s="4">
        <f>A88*'Freq res'!$E$11/2</f>
        <v>0.02637795275590551</v>
      </c>
      <c r="D88" s="4">
        <f>$G$18+$G$7/$J$18*($A$18^2*'Phi(z,A)'!H77+1)</f>
        <v>3.6103134979206266</v>
      </c>
      <c r="E88" s="4">
        <f t="shared" si="5"/>
        <v>36.977643412232894</v>
      </c>
      <c r="G88" s="4">
        <f t="shared" si="6"/>
        <v>-0.067</v>
      </c>
      <c r="H88" s="4">
        <f>G88*'Freq res'!$C$11/2</f>
        <v>-0.067</v>
      </c>
      <c r="I88" s="4">
        <f>G88*'Freq res'!$E$11/2</f>
        <v>-0.02637795275590551</v>
      </c>
      <c r="J88" s="4">
        <f>$G$18+$G$7/$J$18*(-($A$18^2*'Phi(z,A)'!H77)+1)</f>
        <v>3.54058533237572</v>
      </c>
      <c r="K88" s="4">
        <f t="shared" si="7"/>
        <v>34.48709970012766</v>
      </c>
    </row>
    <row r="89" spans="1:11" ht="12.75">
      <c r="A89">
        <v>0.068</v>
      </c>
      <c r="B89" s="4">
        <f>A89*'Freq res'!$C$11/2</f>
        <v>0.068</v>
      </c>
      <c r="C89" s="4">
        <f>A89*'Freq res'!$E$11/2</f>
        <v>0.026771653543307086</v>
      </c>
      <c r="D89" s="4">
        <f>$G$18+$G$7/$J$18*($A$18^2*'Phi(z,A)'!H78+1)</f>
        <v>3.6108239223596716</v>
      </c>
      <c r="E89" s="4">
        <f t="shared" si="5"/>
        <v>36.99652252289864</v>
      </c>
      <c r="G89" s="4">
        <f t="shared" si="6"/>
        <v>-0.068</v>
      </c>
      <c r="H89" s="4">
        <f>G89*'Freq res'!$C$11/2</f>
        <v>-0.068</v>
      </c>
      <c r="I89" s="4">
        <f>G89*'Freq res'!$E$11/2</f>
        <v>-0.026771653543307086</v>
      </c>
      <c r="J89" s="4">
        <f>$G$18+$G$7/$J$18*(-($A$18^2*'Phi(z,A)'!H78)+1)</f>
        <v>3.540074907936675</v>
      </c>
      <c r="K89" s="4">
        <f t="shared" si="7"/>
        <v>34.469501133360296</v>
      </c>
    </row>
    <row r="90" spans="1:11" ht="12.75">
      <c r="A90">
        <v>0.069</v>
      </c>
      <c r="B90" s="4">
        <f>A90*'Freq res'!$C$11/2</f>
        <v>0.069</v>
      </c>
      <c r="C90" s="4">
        <f>A90*'Freq res'!$E$11/2</f>
        <v>0.02716535433070866</v>
      </c>
      <c r="D90" s="4">
        <f>$G$18+$G$7/$J$18*($A$18^2*'Phi(z,A)'!H79+1)</f>
        <v>3.611334246674066</v>
      </c>
      <c r="E90" s="4">
        <f t="shared" si="5"/>
        <v>37.015407566228646</v>
      </c>
      <c r="G90" s="4">
        <f t="shared" si="6"/>
        <v>-0.069</v>
      </c>
      <c r="H90" s="4">
        <f>G90*'Freq res'!$C$11/2</f>
        <v>-0.069</v>
      </c>
      <c r="I90" s="4">
        <f>G90*'Freq res'!$E$11/2</f>
        <v>-0.02716535433070866</v>
      </c>
      <c r="J90" s="4">
        <f>$G$18+$G$7/$J$18*(-($A$18^2*'Phi(z,A)'!H79)+1)</f>
        <v>3.5395645836222807</v>
      </c>
      <c r="K90" s="4">
        <f t="shared" si="7"/>
        <v>34.45191499652518</v>
      </c>
    </row>
    <row r="91" spans="1:11" ht="12.75">
      <c r="A91">
        <v>0.07</v>
      </c>
      <c r="B91" s="4">
        <f>A91*'Freq res'!$C$11/2</f>
        <v>0.07</v>
      </c>
      <c r="C91" s="4">
        <f>A91*'Freq res'!$E$11/2</f>
        <v>0.027559055118110236</v>
      </c>
      <c r="D91" s="4">
        <f>$G$18+$G$7/$J$18*($A$18^2*'Phi(z,A)'!H80+1)</f>
        <v>3.6118444694181413</v>
      </c>
      <c r="E91" s="4">
        <f t="shared" si="5"/>
        <v>37.03429848792929</v>
      </c>
      <c r="G91" s="4">
        <f t="shared" si="6"/>
        <v>-0.07</v>
      </c>
      <c r="H91" s="4">
        <f>G91*'Freq res'!$C$11/2</f>
        <v>-0.07</v>
      </c>
      <c r="I91" s="4">
        <f>G91*'Freq res'!$E$11/2</f>
        <v>-0.027559055118110236</v>
      </c>
      <c r="J91" s="4">
        <f>$G$18+$G$7/$J$18*(-($A$18^2*'Phi(z,A)'!H80)+1)</f>
        <v>3.5390543608782052</v>
      </c>
      <c r="K91" s="4">
        <f t="shared" si="7"/>
        <v>34.43434132954054</v>
      </c>
    </row>
    <row r="92" spans="1:11" ht="12.75">
      <c r="A92">
        <v>0.071</v>
      </c>
      <c r="B92" s="4">
        <f>A92*'Freq res'!$C$11/2</f>
        <v>0.071</v>
      </c>
      <c r="C92" s="4">
        <f>A92*'Freq res'!$E$11/2</f>
        <v>0.027952755905511807</v>
      </c>
      <c r="D92" s="4">
        <f>$G$18+$G$7/$J$18*($A$18^2*'Phi(z,A)'!H81+1)</f>
        <v>3.612354589146921</v>
      </c>
      <c r="E92" s="4">
        <f t="shared" si="5"/>
        <v>37.05319523362111</v>
      </c>
      <c r="G92" s="4">
        <f t="shared" si="6"/>
        <v>-0.071</v>
      </c>
      <c r="H92" s="4">
        <f>G92*'Freq res'!$C$11/2</f>
        <v>-0.071</v>
      </c>
      <c r="I92" s="4">
        <f>G92*'Freq res'!$E$11/2</f>
        <v>-0.027952755905511807</v>
      </c>
      <c r="J92" s="4">
        <f>$G$18+$G$7/$J$18*(-($A$18^2*'Phi(z,A)'!H81)+1)</f>
        <v>3.5385442411494257</v>
      </c>
      <c r="K92" s="4">
        <f t="shared" si="7"/>
        <v>34.416780172208036</v>
      </c>
    </row>
    <row r="93" spans="1:11" ht="12.75">
      <c r="A93">
        <v>0.072</v>
      </c>
      <c r="B93" s="4">
        <f>A93*'Freq res'!$C$11/2</f>
        <v>0.072</v>
      </c>
      <c r="C93" s="4">
        <f>A93*'Freq res'!$E$11/2</f>
        <v>0.028346456692913382</v>
      </c>
      <c r="D93" s="4">
        <f>$G$18+$G$7/$J$18*($A$18^2*'Phi(z,A)'!H82+1)</f>
        <v>3.6128646044161328</v>
      </c>
      <c r="E93" s="4">
        <f t="shared" si="5"/>
        <v>37.072097748839305</v>
      </c>
      <c r="G93" s="4">
        <f t="shared" si="6"/>
        <v>-0.072</v>
      </c>
      <c r="H93" s="4">
        <f>G93*'Freq res'!$C$11/2</f>
        <v>-0.072</v>
      </c>
      <c r="I93" s="4">
        <f>G93*'Freq res'!$E$11/2</f>
        <v>-0.028346456692913382</v>
      </c>
      <c r="J93" s="4">
        <f>$G$18+$G$7/$J$18*(-($A$18^2*'Phi(z,A)'!H82)+1)</f>
        <v>3.5380342258802138</v>
      </c>
      <c r="K93" s="4">
        <f t="shared" si="7"/>
        <v>34.399231564212506</v>
      </c>
    </row>
    <row r="94" spans="1:11" ht="12.75">
      <c r="A94">
        <v>0.073</v>
      </c>
      <c r="B94" s="4">
        <f>A94*'Freq res'!$C$11/2</f>
        <v>0.073</v>
      </c>
      <c r="C94" s="4">
        <f>A94*'Freq res'!$E$11/2</f>
        <v>0.028740157480314957</v>
      </c>
      <c r="D94" s="4">
        <f>$G$18+$G$7/$J$18*($A$18^2*'Phi(z,A)'!H83+1)</f>
        <v>3.6133745137822184</v>
      </c>
      <c r="E94" s="4">
        <f t="shared" si="5"/>
        <v>37.09100597903403</v>
      </c>
      <c r="G94" s="4">
        <f t="shared" si="6"/>
        <v>-0.073</v>
      </c>
      <c r="H94" s="4">
        <f>G94*'Freq res'!$C$11/2</f>
        <v>-0.073</v>
      </c>
      <c r="I94" s="4">
        <f>G94*'Freq res'!$E$11/2</f>
        <v>-0.028740157480314957</v>
      </c>
      <c r="J94" s="4">
        <f>$G$18+$G$7/$J$18*(-($A$18^2*'Phi(z,A)'!H83)+1)</f>
        <v>3.537524316514128</v>
      </c>
      <c r="K94" s="4">
        <f t="shared" si="7"/>
        <v>34.381695545121914</v>
      </c>
    </row>
    <row r="95" spans="1:11" ht="12.75">
      <c r="A95">
        <v>0.074</v>
      </c>
      <c r="B95" s="4">
        <f>A95*'Freq res'!$C$11/2</f>
        <v>0.074</v>
      </c>
      <c r="C95" s="4">
        <f>A95*'Freq res'!$E$11/2</f>
        <v>0.02913385826771653</v>
      </c>
      <c r="D95" s="4">
        <f>$G$18+$G$7/$J$18*($A$18^2*'Phi(z,A)'!H84+1)</f>
        <v>3.6138843158023413</v>
      </c>
      <c r="E95" s="4">
        <f t="shared" si="5"/>
        <v>37.10991986957069</v>
      </c>
      <c r="G95" s="4">
        <f t="shared" si="6"/>
        <v>-0.074</v>
      </c>
      <c r="H95" s="4">
        <f>G95*'Freq res'!$C$11/2</f>
        <v>-0.074</v>
      </c>
      <c r="I95" s="4">
        <f>G95*'Freq res'!$E$11/2</f>
        <v>-0.02913385826771653</v>
      </c>
      <c r="J95" s="4">
        <f>$G$18+$G$7/$J$18*(-($A$18^2*'Phi(z,A)'!H84)+1)</f>
        <v>3.5370145144940053</v>
      </c>
      <c r="K95" s="4">
        <f t="shared" si="7"/>
        <v>34.36417215438728</v>
      </c>
    </row>
    <row r="96" spans="1:11" ht="12.75">
      <c r="A96">
        <v>0.075</v>
      </c>
      <c r="B96" s="4">
        <f>A96*'Freq res'!$C$11/2</f>
        <v>0.075</v>
      </c>
      <c r="C96" s="4">
        <f>A96*'Freq res'!$E$11/2</f>
        <v>0.029527559055118106</v>
      </c>
      <c r="D96" s="4">
        <f>$G$18+$G$7/$J$18*($A$18^2*'Phi(z,A)'!H85+1)</f>
        <v>3.6143940090343993</v>
      </c>
      <c r="E96" s="4">
        <f t="shared" si="5"/>
        <v>37.128839365730414</v>
      </c>
      <c r="G96" s="4">
        <f t="shared" si="6"/>
        <v>-0.075</v>
      </c>
      <c r="H96" s="4">
        <f>G96*'Freq res'!$C$11/2</f>
        <v>-0.075</v>
      </c>
      <c r="I96" s="4">
        <f>G96*'Freq res'!$E$11/2</f>
        <v>-0.029527559055118106</v>
      </c>
      <c r="J96" s="4">
        <f>$G$18+$G$7/$J$18*(-($A$18^2*'Phi(z,A)'!H85)+1)</f>
        <v>3.536504821261947</v>
      </c>
      <c r="K96" s="4">
        <f t="shared" si="7"/>
        <v>34.34666143134251</v>
      </c>
    </row>
    <row r="97" spans="1:11" ht="12.75">
      <c r="A97">
        <v>0.076</v>
      </c>
      <c r="B97" s="4">
        <f>A97*'Freq res'!$C$11/2</f>
        <v>0.076</v>
      </c>
      <c r="C97" s="4">
        <f>A97*'Freq res'!$E$11/2</f>
        <v>0.02992125984251968</v>
      </c>
      <c r="D97" s="4">
        <f>$G$18+$G$7/$J$18*($A$18^2*'Phi(z,A)'!H86+1)</f>
        <v>3.614903592037032</v>
      </c>
      <c r="E97" s="4">
        <f t="shared" si="5"/>
        <v>37.147764412710266</v>
      </c>
      <c r="G97" s="4">
        <f t="shared" si="6"/>
        <v>-0.076</v>
      </c>
      <c r="H97" s="4">
        <f>G97*'Freq res'!$C$11/2</f>
        <v>-0.076</v>
      </c>
      <c r="I97" s="4">
        <f>G97*'Freq res'!$E$11/2</f>
        <v>-0.02992125984251968</v>
      </c>
      <c r="J97" s="4">
        <f>$G$18+$G$7/$J$18*(-($A$18^2*'Phi(z,A)'!H86)+1)</f>
        <v>3.5359952382593147</v>
      </c>
      <c r="K97" s="4">
        <f t="shared" si="7"/>
        <v>34.32916341520438</v>
      </c>
    </row>
    <row r="98" spans="1:11" ht="12.75">
      <c r="A98">
        <v>0.077</v>
      </c>
      <c r="B98" s="4">
        <f>A98*'Freq res'!$C$11/2</f>
        <v>0.077</v>
      </c>
      <c r="C98" s="4">
        <f>A98*'Freq res'!$E$11/2</f>
        <v>0.030314960629921256</v>
      </c>
      <c r="D98" s="4">
        <f>$G$18+$G$7/$J$18*($A$18^2*'Phi(z,A)'!H87+1)</f>
        <v>3.6154130633696315</v>
      </c>
      <c r="E98" s="4">
        <f t="shared" si="5"/>
        <v>37.166694955623704</v>
      </c>
      <c r="G98" s="4">
        <f t="shared" si="6"/>
        <v>-0.077</v>
      </c>
      <c r="H98" s="4">
        <f>G98*'Freq res'!$C$11/2</f>
        <v>-0.077</v>
      </c>
      <c r="I98" s="4">
        <f>G98*'Freq res'!$E$11/2</f>
        <v>-0.030314960629921256</v>
      </c>
      <c r="J98" s="4">
        <f>$G$18+$G$7/$J$18*(-($A$18^2*'Phi(z,A)'!H87)+1)</f>
        <v>3.535485766926715</v>
      </c>
      <c r="K98" s="4">
        <f t="shared" si="7"/>
        <v>34.31167814507235</v>
      </c>
    </row>
    <row r="99" spans="1:11" ht="12.75">
      <c r="A99">
        <v>0.078</v>
      </c>
      <c r="B99" s="4">
        <f>A99*'Freq res'!$C$11/2</f>
        <v>0.078</v>
      </c>
      <c r="C99" s="4">
        <f>A99*'Freq res'!$E$11/2</f>
        <v>0.03070866141732283</v>
      </c>
      <c r="D99" s="4">
        <f>$G$18+$G$7/$J$18*($A$18^2*'Phi(z,A)'!H88+1)</f>
        <v>3.6159224215923533</v>
      </c>
      <c r="E99" s="4">
        <f t="shared" si="5"/>
        <v>37.18563093950088</v>
      </c>
      <c r="G99" s="4">
        <f t="shared" si="6"/>
        <v>-0.078</v>
      </c>
      <c r="H99" s="4">
        <f>G99*'Freq res'!$C$11/2</f>
        <v>-0.078</v>
      </c>
      <c r="I99" s="4">
        <f>G99*'Freq res'!$E$11/2</f>
        <v>-0.03070866141732283</v>
      </c>
      <c r="J99" s="4">
        <f>$G$18+$G$7/$J$18*(-($A$18^2*'Phi(z,A)'!H88)+1)</f>
        <v>3.534976408703993</v>
      </c>
      <c r="K99" s="4">
        <f t="shared" si="7"/>
        <v>34.29420565992852</v>
      </c>
    </row>
    <row r="100" spans="1:11" ht="12.75">
      <c r="A100">
        <v>0.079</v>
      </c>
      <c r="B100" s="4">
        <f>A100*'Freq res'!$C$11/2</f>
        <v>0.079</v>
      </c>
      <c r="C100" s="4">
        <f>A100*'Freq res'!$E$11/2</f>
        <v>0.031102362204724406</v>
      </c>
      <c r="D100" s="4">
        <f>$G$18+$G$7/$J$18*($A$18^2*'Phi(z,A)'!H89+1)</f>
        <v>3.616431665266124</v>
      </c>
      <c r="E100" s="4">
        <f t="shared" si="5"/>
        <v>37.20457230928902</v>
      </c>
      <c r="G100" s="4">
        <f t="shared" si="6"/>
        <v>-0.079</v>
      </c>
      <c r="H100" s="4">
        <f>G100*'Freq res'!$C$11/2</f>
        <v>-0.079</v>
      </c>
      <c r="I100" s="4">
        <f>G100*'Freq res'!$E$11/2</f>
        <v>-0.031102362204724406</v>
      </c>
      <c r="J100" s="4">
        <f>$G$18+$G$7/$J$18*(-($A$18^2*'Phi(z,A)'!H89)+1)</f>
        <v>3.5344671650302226</v>
      </c>
      <c r="K100" s="4">
        <f t="shared" si="7"/>
        <v>34.276745998637566</v>
      </c>
    </row>
    <row r="101" spans="1:11" ht="12.75">
      <c r="A101">
        <v>0.08</v>
      </c>
      <c r="B101" s="4">
        <f>A101*'Freq res'!$C$11/2</f>
        <v>0.08</v>
      </c>
      <c r="C101" s="4">
        <f>A101*'Freq res'!$E$11/2</f>
        <v>0.031496062992125984</v>
      </c>
      <c r="D101" s="4">
        <f>$G$18+$G$7/$J$18*($A$18^2*'Phi(z,A)'!H90+1)</f>
        <v>3.616940792952652</v>
      </c>
      <c r="E101" s="4">
        <f t="shared" si="5"/>
        <v>37.223519009852765</v>
      </c>
      <c r="G101" s="4">
        <f t="shared" si="6"/>
        <v>-0.08</v>
      </c>
      <c r="H101" s="4">
        <f>G101*'Freq res'!$C$11/2</f>
        <v>-0.08</v>
      </c>
      <c r="I101" s="4">
        <f>G101*'Freq res'!$E$11/2</f>
        <v>-0.031496062992125984</v>
      </c>
      <c r="J101" s="4">
        <f>$G$18+$G$7/$J$18*(-($A$18^2*'Phi(z,A)'!H90)+1)</f>
        <v>3.5339580373436945</v>
      </c>
      <c r="K101" s="4">
        <f t="shared" si="7"/>
        <v>34.25929919994656</v>
      </c>
    </row>
    <row r="102" spans="1:11" ht="12.75">
      <c r="A102">
        <v>0.081</v>
      </c>
      <c r="B102" s="4">
        <f>A102*'Freq res'!$C$11/2</f>
        <v>0.081</v>
      </c>
      <c r="C102" s="4">
        <f>A102*'Freq res'!$E$11/2</f>
        <v>0.031889763779527555</v>
      </c>
      <c r="D102" s="4">
        <f>$G$18+$G$7/$J$18*($A$18^2*'Phi(z,A)'!H91+1)</f>
        <v>3.6174498032144387</v>
      </c>
      <c r="E102" s="4">
        <f t="shared" si="5"/>
        <v>37.24247098597456</v>
      </c>
      <c r="G102" s="4">
        <f t="shared" si="6"/>
        <v>-0.081</v>
      </c>
      <c r="H102" s="4">
        <f>G102*'Freq res'!$C$11/2</f>
        <v>-0.081</v>
      </c>
      <c r="I102" s="4">
        <f>G102*'Freq res'!$E$11/2</f>
        <v>-0.031889763779527555</v>
      </c>
      <c r="J102" s="4">
        <f>$G$18+$G$7/$J$18*(-($A$18^2*'Phi(z,A)'!H91)+1)</f>
        <v>3.533449027081908</v>
      </c>
      <c r="K102" s="4">
        <f t="shared" si="7"/>
        <v>34.24186530248494</v>
      </c>
    </row>
    <row r="103" spans="1:11" ht="12.75">
      <c r="A103">
        <v>0.082</v>
      </c>
      <c r="B103" s="4">
        <f>A103*'Freq res'!$C$11/2</f>
        <v>0.082</v>
      </c>
      <c r="C103" s="4">
        <f>A103*'Freq res'!$E$11/2</f>
        <v>0.03228346456692913</v>
      </c>
      <c r="D103" s="4">
        <f>$G$18+$G$7/$J$18*($A$18^2*'Phi(z,A)'!H92+1)</f>
        <v>3.617958694614785</v>
      </c>
      <c r="E103" s="4">
        <f t="shared" si="5"/>
        <v>37.26142818235497</v>
      </c>
      <c r="G103" s="4">
        <f t="shared" si="6"/>
        <v>-0.082</v>
      </c>
      <c r="H103" s="4">
        <f>G103*'Freq res'!$C$11/2</f>
        <v>-0.082</v>
      </c>
      <c r="I103" s="4">
        <f>G103*'Freq res'!$E$11/2</f>
        <v>-0.03228346456692913</v>
      </c>
      <c r="J103" s="4">
        <f>$G$18+$G$7/$J$18*(-($A$18^2*'Phi(z,A)'!H92)+1)</f>
        <v>3.5329401356815615</v>
      </c>
      <c r="K103" s="4">
        <f t="shared" si="7"/>
        <v>34.22444434476443</v>
      </c>
    </row>
    <row r="104" spans="1:11" ht="12.75">
      <c r="A104">
        <v>0.083</v>
      </c>
      <c r="B104" s="4">
        <f>A104*'Freq res'!$C$11/2</f>
        <v>0.083</v>
      </c>
      <c r="C104" s="4">
        <f>A104*'Freq res'!$E$11/2</f>
        <v>0.032677165354330705</v>
      </c>
      <c r="D104" s="4">
        <f>$G$18+$G$7/$J$18*($A$18^2*'Phi(z,A)'!H93+1)</f>
        <v>3.6184674657178046</v>
      </c>
      <c r="E104" s="4">
        <f t="shared" si="5"/>
        <v>37.28039054361309</v>
      </c>
      <c r="G104" s="4">
        <f t="shared" si="6"/>
        <v>-0.083</v>
      </c>
      <c r="H104" s="4">
        <f>G104*'Freq res'!$C$11/2</f>
        <v>-0.083</v>
      </c>
      <c r="I104" s="4">
        <f>G104*'Freq res'!$E$11/2</f>
        <v>-0.032677165354330705</v>
      </c>
      <c r="J104" s="4">
        <f>$G$18+$G$7/$J$18*(-($A$18^2*'Phi(z,A)'!H93)+1)</f>
        <v>3.532431364578542</v>
      </c>
      <c r="K104" s="4">
        <f t="shared" si="7"/>
        <v>34.2070363651789</v>
      </c>
    </row>
    <row r="105" spans="1:11" ht="12.75">
      <c r="A105">
        <v>0.084</v>
      </c>
      <c r="B105" s="4">
        <f>A105*'Freq res'!$C$11/2</f>
        <v>0.084</v>
      </c>
      <c r="C105" s="4">
        <f>A105*'Freq res'!$E$11/2</f>
        <v>0.03307086614173228</v>
      </c>
      <c r="D105" s="4">
        <f>$G$18+$G$7/$J$18*($A$18^2*'Phi(z,A)'!H94+1)</f>
        <v>3.6189761150884308</v>
      </c>
      <c r="E105" s="4">
        <f t="shared" si="5"/>
        <v>37.29935801428685</v>
      </c>
      <c r="G105" s="4">
        <f t="shared" si="6"/>
        <v>-0.084</v>
      </c>
      <c r="H105" s="4">
        <f>G105*'Freq res'!$C$11/2</f>
        <v>-0.084</v>
      </c>
      <c r="I105" s="4">
        <f>G105*'Freq res'!$E$11/2</f>
        <v>-0.03307086614173228</v>
      </c>
      <c r="J105" s="4">
        <f>$G$18+$G$7/$J$18*(-($A$18^2*'Phi(z,A)'!H94)+1)</f>
        <v>3.531922715207916</v>
      </c>
      <c r="K105" s="4">
        <f t="shared" si="7"/>
        <v>34.18964140200434</v>
      </c>
    </row>
    <row r="106" spans="1:11" ht="12.75">
      <c r="A106">
        <v>0.085</v>
      </c>
      <c r="B106" s="4">
        <f>A106*'Freq res'!$C$11/2</f>
        <v>0.085</v>
      </c>
      <c r="C106" s="4">
        <f>A106*'Freq res'!$E$11/2</f>
        <v>0.03346456692913386</v>
      </c>
      <c r="D106" s="4">
        <f>$G$18+$G$7/$J$18*($A$18^2*'Phi(z,A)'!H95+1)</f>
        <v>3.619484641292429</v>
      </c>
      <c r="E106" s="4">
        <f t="shared" si="5"/>
        <v>37.318330538833514</v>
      </c>
      <c r="G106" s="4">
        <f t="shared" si="6"/>
        <v>-0.085</v>
      </c>
      <c r="H106" s="4">
        <f>G106*'Freq res'!$C$11/2</f>
        <v>-0.085</v>
      </c>
      <c r="I106" s="4">
        <f>G106*'Freq res'!$E$11/2</f>
        <v>-0.03346456692913386</v>
      </c>
      <c r="J106" s="4">
        <f>$G$18+$G$7/$J$18*(-($A$18^2*'Phi(z,A)'!H95)+1)</f>
        <v>3.5314141890039177</v>
      </c>
      <c r="K106" s="4">
        <f t="shared" si="7"/>
        <v>34.172259493398705</v>
      </c>
    </row>
    <row r="107" spans="1:11" ht="12.75">
      <c r="A107">
        <v>0.086</v>
      </c>
      <c r="B107" s="4">
        <f>A107*'Freq res'!$C$11/2</f>
        <v>0.086</v>
      </c>
      <c r="C107" s="4">
        <f>A107*'Freq res'!$E$11/2</f>
        <v>0.033858267716535426</v>
      </c>
      <c r="D107" s="4">
        <f>$G$18+$G$7/$J$18*($A$18^2*'Phi(z,A)'!H96+1)</f>
        <v>3.6199930428964033</v>
      </c>
      <c r="E107" s="4">
        <f t="shared" si="5"/>
        <v>37.337308061629855</v>
      </c>
      <c r="G107" s="4">
        <f t="shared" si="6"/>
        <v>-0.086</v>
      </c>
      <c r="H107" s="4">
        <f>G107*'Freq res'!$C$11/2</f>
        <v>-0.086</v>
      </c>
      <c r="I107" s="4">
        <f>G107*'Freq res'!$E$11/2</f>
        <v>-0.033858267716535426</v>
      </c>
      <c r="J107" s="4">
        <f>$G$18+$G$7/$J$18*(-($A$18^2*'Phi(z,A)'!H96)+1)</f>
        <v>3.530905787399943</v>
      </c>
      <c r="K107" s="4">
        <f t="shared" si="7"/>
        <v>34.1548906774019</v>
      </c>
    </row>
    <row r="108" spans="1:11" ht="12.75">
      <c r="A108">
        <v>0.087</v>
      </c>
      <c r="B108" s="4">
        <f>A108*'Freq res'!$C$11/2</f>
        <v>0.087</v>
      </c>
      <c r="C108" s="4">
        <f>A108*'Freq res'!$E$11/2</f>
        <v>0.034251968503937004</v>
      </c>
      <c r="D108" s="4">
        <f>$G$18+$G$7/$J$18*($A$18^2*'Phi(z,A)'!H97+1)</f>
        <v>3.620501318467809</v>
      </c>
      <c r="E108" s="4">
        <f t="shared" si="5"/>
        <v>37.35629052697267</v>
      </c>
      <c r="G108" s="4">
        <f t="shared" si="6"/>
        <v>-0.087</v>
      </c>
      <c r="H108" s="4">
        <f>G108*'Freq res'!$C$11/2</f>
        <v>-0.087</v>
      </c>
      <c r="I108" s="4">
        <f>G108*'Freq res'!$E$11/2</f>
        <v>-0.034251968503937004</v>
      </c>
      <c r="J108" s="4">
        <f>$G$18+$G$7/$J$18*(-($A$18^2*'Phi(z,A)'!H97)+1)</f>
        <v>3.5303975118285376</v>
      </c>
      <c r="K108" s="4">
        <f t="shared" si="7"/>
        <v>34.13753499193567</v>
      </c>
    </row>
    <row r="109" spans="1:11" ht="12.75">
      <c r="A109">
        <v>0.088</v>
      </c>
      <c r="B109" s="4">
        <f>A109*'Freq res'!$C$11/2</f>
        <v>0.088</v>
      </c>
      <c r="C109" s="4">
        <f>A109*'Freq res'!$E$11/2</f>
        <v>0.034645669291338575</v>
      </c>
      <c r="D109" s="4">
        <f>$G$18+$G$7/$J$18*($A$18^2*'Phi(z,A)'!H98+1)</f>
        <v>3.621009466574961</v>
      </c>
      <c r="E109" s="4">
        <f t="shared" si="5"/>
        <v>37.37527787907912</v>
      </c>
      <c r="G109" s="4">
        <f t="shared" si="6"/>
        <v>-0.088</v>
      </c>
      <c r="H109" s="4">
        <f>G109*'Freq res'!$C$11/2</f>
        <v>-0.088</v>
      </c>
      <c r="I109" s="4">
        <f>G109*'Freq res'!$E$11/2</f>
        <v>-0.034645669291338575</v>
      </c>
      <c r="J109" s="4">
        <f>$G$18+$G$7/$J$18*(-($A$18^2*'Phi(z,A)'!H98)+1)</f>
        <v>3.5298893637213857</v>
      </c>
      <c r="K109" s="4">
        <f t="shared" si="7"/>
        <v>34.12019247480348</v>
      </c>
    </row>
    <row r="110" spans="1:11" ht="12.75">
      <c r="A110">
        <v>0.089</v>
      </c>
      <c r="B110" s="4">
        <f>A110*'Freq res'!$C$11/2</f>
        <v>0.089</v>
      </c>
      <c r="C110" s="4">
        <f>A110*'Freq res'!$E$11/2</f>
        <v>0.035039370078740154</v>
      </c>
      <c r="D110" s="4">
        <f>$G$18+$G$7/$J$18*($A$18^2*'Phi(z,A)'!H99+1)</f>
        <v>3.6215174857870434</v>
      </c>
      <c r="E110" s="4">
        <f t="shared" si="5"/>
        <v>37.394270062087074</v>
      </c>
      <c r="G110" s="4">
        <f t="shared" si="6"/>
        <v>-0.089</v>
      </c>
      <c r="H110" s="4">
        <f>G110*'Freq res'!$C$11/2</f>
        <v>-0.089</v>
      </c>
      <c r="I110" s="4">
        <f>G110*'Freq res'!$E$11/2</f>
        <v>-0.035039370078740154</v>
      </c>
      <c r="J110" s="4">
        <f>$G$18+$G$7/$J$18*(-($A$18^2*'Phi(z,A)'!H99)+1)</f>
        <v>3.529381344509303</v>
      </c>
      <c r="K110" s="4">
        <f t="shared" si="7"/>
        <v>34.10286316369052</v>
      </c>
    </row>
    <row r="111" spans="1:11" ht="12.75">
      <c r="A111">
        <v>0.09</v>
      </c>
      <c r="B111" s="4">
        <f>A111*'Freq res'!$C$11/2</f>
        <v>0.09</v>
      </c>
      <c r="C111" s="4">
        <f>A111*'Freq res'!$E$11/2</f>
        <v>0.035433070866141725</v>
      </c>
      <c r="D111" s="4">
        <f>$G$18+$G$7/$J$18*($A$18^2*'Phi(z,A)'!H100+1)</f>
        <v>3.6220253746741196</v>
      </c>
      <c r="E111" s="4">
        <f t="shared" si="5"/>
        <v>37.4132670200555</v>
      </c>
      <c r="G111" s="4">
        <f t="shared" si="6"/>
        <v>-0.09</v>
      </c>
      <c r="H111" s="4">
        <f>G111*'Freq res'!$C$11/2</f>
        <v>-0.09</v>
      </c>
      <c r="I111" s="4">
        <f>G111*'Freq res'!$E$11/2</f>
        <v>-0.035433070866141725</v>
      </c>
      <c r="J111" s="4">
        <f>$G$18+$G$7/$J$18*(-($A$18^2*'Phi(z,A)'!H100)+1)</f>
        <v>3.528873455622227</v>
      </c>
      <c r="K111" s="4">
        <f t="shared" si="7"/>
        <v>34.08554709616356</v>
      </c>
    </row>
    <row r="112" spans="1:11" ht="12.75">
      <c r="A112">
        <v>0.091</v>
      </c>
      <c r="B112" s="4">
        <f>A112*'Freq res'!$C$11/2</f>
        <v>0.091</v>
      </c>
      <c r="C112" s="4">
        <f>A112*'Freq res'!$E$11/2</f>
        <v>0.0358267716535433</v>
      </c>
      <c r="D112" s="4">
        <f>$G$18+$G$7/$J$18*($A$18^2*'Phi(z,A)'!H101+1)</f>
        <v>3.622533131807142</v>
      </c>
      <c r="E112" s="4">
        <f t="shared" si="5"/>
        <v>37.43226869696485</v>
      </c>
      <c r="G112" s="4">
        <f t="shared" si="6"/>
        <v>-0.091</v>
      </c>
      <c r="H112" s="4">
        <f>G112*'Freq res'!$C$11/2</f>
        <v>-0.091</v>
      </c>
      <c r="I112" s="4">
        <f>G112*'Freq res'!$E$11/2</f>
        <v>-0.0358267716535433</v>
      </c>
      <c r="J112" s="4">
        <f>$G$18+$G$7/$J$18*(-($A$18^2*'Phi(z,A)'!H101)+1)</f>
        <v>3.5283656984892047</v>
      </c>
      <c r="K112" s="4">
        <f t="shared" si="7"/>
        <v>34.06824430967089</v>
      </c>
    </row>
    <row r="113" spans="1:11" ht="12.75">
      <c r="A113">
        <v>0.092</v>
      </c>
      <c r="B113" s="4">
        <f>A113*'Freq res'!$C$11/2</f>
        <v>0.092</v>
      </c>
      <c r="C113" s="4">
        <f>A113*'Freq res'!$E$11/2</f>
        <v>0.03622047244094488</v>
      </c>
      <c r="D113" s="4">
        <f>$G$18+$G$7/$J$18*($A$18^2*'Phi(z,A)'!H102+1)</f>
        <v>3.6230407557579616</v>
      </c>
      <c r="E113" s="4">
        <f t="shared" si="5"/>
        <v>37.45127503671745</v>
      </c>
      <c r="G113" s="4">
        <f t="shared" si="6"/>
        <v>-0.092</v>
      </c>
      <c r="H113" s="4">
        <f>G113*'Freq res'!$C$11/2</f>
        <v>-0.092</v>
      </c>
      <c r="I113" s="4">
        <f>G113*'Freq res'!$E$11/2</f>
        <v>-0.03622047244094488</v>
      </c>
      <c r="J113" s="4">
        <f>$G$18+$G$7/$J$18*(-($A$18^2*'Phi(z,A)'!H102)+1)</f>
        <v>3.527858074538385</v>
      </c>
      <c r="K113" s="4">
        <f t="shared" si="7"/>
        <v>34.05095484154225</v>
      </c>
    </row>
    <row r="114" spans="1:11" ht="12.75">
      <c r="A114">
        <v>0.093</v>
      </c>
      <c r="B114" s="4">
        <f>A114*'Freq res'!$C$11/2</f>
        <v>0.093</v>
      </c>
      <c r="C114" s="4">
        <f>A114*'Freq res'!$E$11/2</f>
        <v>0.03661417322834645</v>
      </c>
      <c r="D114" s="4">
        <f>$G$18+$G$7/$J$18*($A$18^2*'Phi(z,A)'!H103+1)</f>
        <v>3.6235482450993373</v>
      </c>
      <c r="E114" s="4">
        <f t="shared" si="5"/>
        <v>37.470285983137835</v>
      </c>
      <c r="G114" s="4">
        <f t="shared" si="6"/>
        <v>-0.093</v>
      </c>
      <c r="H114" s="4">
        <f>G114*'Freq res'!$C$11/2</f>
        <v>-0.093</v>
      </c>
      <c r="I114" s="4">
        <f>G114*'Freq res'!$E$11/2</f>
        <v>-0.03661417322834645</v>
      </c>
      <c r="J114" s="4">
        <f>$G$18+$G$7/$J$18*(-($A$18^2*'Phi(z,A)'!H103)+1)</f>
        <v>3.5273505851970093</v>
      </c>
      <c r="K114" s="4">
        <f t="shared" si="7"/>
        <v>34.033678728988775</v>
      </c>
    </row>
    <row r="115" spans="1:11" ht="12.75">
      <c r="A115">
        <v>0.094</v>
      </c>
      <c r="B115" s="4">
        <f>A115*'Freq res'!$C$11/2</f>
        <v>0.094</v>
      </c>
      <c r="C115" s="4">
        <f>A115*'Freq res'!$E$11/2</f>
        <v>0.03700787401574803</v>
      </c>
      <c r="D115" s="4">
        <f>$G$18+$G$7/$J$18*($A$18^2*'Phi(z,A)'!H104+1)</f>
        <v>3.624055598404946</v>
      </c>
      <c r="E115" s="4">
        <f t="shared" si="5"/>
        <v>37.48930147997318</v>
      </c>
      <c r="G115" s="4">
        <f t="shared" si="6"/>
        <v>-0.094</v>
      </c>
      <c r="H115" s="4">
        <f>G115*'Freq res'!$C$11/2</f>
        <v>-0.094</v>
      </c>
      <c r="I115" s="4">
        <f>G115*'Freq res'!$E$11/2</f>
        <v>-0.03700787401574803</v>
      </c>
      <c r="J115" s="4">
        <f>$G$18+$G$7/$J$18*(-($A$18^2*'Phi(z,A)'!H104)+1)</f>
        <v>3.5268432318914007</v>
      </c>
      <c r="K115" s="4">
        <f t="shared" si="7"/>
        <v>34.0164160091029</v>
      </c>
    </row>
    <row r="116" spans="1:11" ht="12.75">
      <c r="A116">
        <v>0.095</v>
      </c>
      <c r="B116" s="4">
        <f>A116*'Freq res'!$C$11/2</f>
        <v>0.095</v>
      </c>
      <c r="C116" s="4">
        <f>A116*'Freq res'!$E$11/2</f>
        <v>0.0374015748031496</v>
      </c>
      <c r="D116" s="4">
        <f>$G$18+$G$7/$J$18*($A$18^2*'Phi(z,A)'!H105+1)</f>
        <v>3.6245628142493924</v>
      </c>
      <c r="E116" s="4">
        <f t="shared" si="5"/>
        <v>37.50832147089366</v>
      </c>
      <c r="G116" s="4">
        <f t="shared" si="6"/>
        <v>-0.095</v>
      </c>
      <c r="H116" s="4">
        <f>G116*'Freq res'!$C$11/2</f>
        <v>-0.095</v>
      </c>
      <c r="I116" s="4">
        <f>G116*'Freq res'!$E$11/2</f>
        <v>-0.0374015748031496</v>
      </c>
      <c r="J116" s="4">
        <f>$G$18+$G$7/$J$18*(-($A$18^2*'Phi(z,A)'!H105)+1)</f>
        <v>3.526336016046954</v>
      </c>
      <c r="K116" s="4">
        <f t="shared" si="7"/>
        <v>33.99916671885826</v>
      </c>
    </row>
    <row r="117" spans="1:11" ht="12.75">
      <c r="A117">
        <v>0.096</v>
      </c>
      <c r="B117" s="4">
        <f>A117*'Freq res'!$C$11/2</f>
        <v>0.096</v>
      </c>
      <c r="C117" s="4">
        <f>A117*'Freq res'!$E$11/2</f>
        <v>0.03779527559055118</v>
      </c>
      <c r="D117" s="4">
        <f>$G$18+$G$7/$J$18*($A$18^2*'Phi(z,A)'!H106+1)</f>
        <v>3.625069891208218</v>
      </c>
      <c r="E117" s="4">
        <f t="shared" si="5"/>
        <v>37.527345899492836</v>
      </c>
      <c r="G117" s="4">
        <f t="shared" si="6"/>
        <v>-0.096</v>
      </c>
      <c r="H117" s="4">
        <f>G117*'Freq res'!$C$11/2</f>
        <v>-0.096</v>
      </c>
      <c r="I117" s="4">
        <f>G117*'Freq res'!$E$11/2</f>
        <v>-0.03779527559055118</v>
      </c>
      <c r="J117" s="4">
        <f>$G$18+$G$7/$J$18*(-($A$18^2*'Phi(z,A)'!H106)+1)</f>
        <v>3.5258289390881283</v>
      </c>
      <c r="K117" s="4">
        <f t="shared" si="7"/>
        <v>33.98193089510971</v>
      </c>
    </row>
    <row r="118" spans="1:11" ht="12.75">
      <c r="A118">
        <v>0.097</v>
      </c>
      <c r="B118" s="4">
        <f>A118*'Freq res'!$C$11/2</f>
        <v>0.097</v>
      </c>
      <c r="C118" s="4">
        <f>A118*'Freq res'!$E$11/2</f>
        <v>0.03818897637795275</v>
      </c>
      <c r="D118" s="4">
        <f>$G$18+$G$7/$J$18*($A$18^2*'Phi(z,A)'!H107+1)</f>
        <v>3.6255768278579117</v>
      </c>
      <c r="E118" s="4">
        <f t="shared" si="5"/>
        <v>37.54637470928805</v>
      </c>
      <c r="G118" s="4">
        <f t="shared" si="6"/>
        <v>-0.097</v>
      </c>
      <c r="H118" s="4">
        <f>G118*'Freq res'!$C$11/2</f>
        <v>-0.097</v>
      </c>
      <c r="I118" s="4">
        <f>G118*'Freq res'!$E$11/2</f>
        <v>-0.03818897637795275</v>
      </c>
      <c r="J118" s="4">
        <f>$G$18+$G$7/$J$18*(-($A$18^2*'Phi(z,A)'!H107)+1)</f>
        <v>3.525322002438435</v>
      </c>
      <c r="K118" s="4">
        <f t="shared" si="7"/>
        <v>33.96470857459318</v>
      </c>
    </row>
    <row r="119" spans="1:11" ht="12.75">
      <c r="A119">
        <v>0.098</v>
      </c>
      <c r="B119" s="4">
        <f>A119*'Freq res'!$C$11/2</f>
        <v>0.098</v>
      </c>
      <c r="C119" s="4">
        <f>A119*'Freq res'!$E$11/2</f>
        <v>0.03858267716535433</v>
      </c>
      <c r="D119" s="4">
        <f>$G$18+$G$7/$J$18*($A$18^2*'Phi(z,A)'!H108+1)</f>
        <v>3.626083622775918</v>
      </c>
      <c r="E119" s="4">
        <f t="shared" si="5"/>
        <v>37.5654078437208</v>
      </c>
      <c r="G119" s="4">
        <f t="shared" si="6"/>
        <v>-0.098</v>
      </c>
      <c r="H119" s="4">
        <f>G119*'Freq res'!$C$11/2</f>
        <v>-0.098</v>
      </c>
      <c r="I119" s="4">
        <f>G119*'Freq res'!$E$11/2</f>
        <v>-0.03858267716535433</v>
      </c>
      <c r="J119" s="4">
        <f>$G$18+$G$7/$J$18*(-($A$18^2*'Phi(z,A)'!H108)+1)</f>
        <v>3.5248152075204287</v>
      </c>
      <c r="K119" s="4">
        <f t="shared" si="7"/>
        <v>33.94749979392564</v>
      </c>
    </row>
    <row r="120" spans="1:11" ht="12.75">
      <c r="A120">
        <v>0.099</v>
      </c>
      <c r="B120" s="4">
        <f>A120*'Freq res'!$C$11/2</f>
        <v>0.099</v>
      </c>
      <c r="C120" s="4">
        <f>A120*'Freq res'!$E$11/2</f>
        <v>0.0389763779527559</v>
      </c>
      <c r="D120" s="4">
        <f>$G$18+$G$7/$J$18*($A$18^2*'Phi(z,A)'!H109+1)</f>
        <v>3.6265902745406478</v>
      </c>
      <c r="E120" s="4">
        <f t="shared" si="5"/>
        <v>37.58444524615715</v>
      </c>
      <c r="G120" s="4">
        <f t="shared" si="6"/>
        <v>-0.099</v>
      </c>
      <c r="H120" s="4">
        <f>G120*'Freq res'!$C$11/2</f>
        <v>-0.099</v>
      </c>
      <c r="I120" s="4">
        <f>G120*'Freq res'!$E$11/2</f>
        <v>-0.0389763779527559</v>
      </c>
      <c r="J120" s="4">
        <f>$G$18+$G$7/$J$18*(-($A$18^2*'Phi(z,A)'!H109)+1)</f>
        <v>3.524308555755699</v>
      </c>
      <c r="K120" s="4">
        <f t="shared" si="7"/>
        <v>33.930304589605015</v>
      </c>
    </row>
    <row r="121" spans="1:11" ht="12.75">
      <c r="A121">
        <v>0.1</v>
      </c>
      <c r="B121" s="4">
        <f>A121*'Freq res'!$C$11/2</f>
        <v>0.1</v>
      </c>
      <c r="C121" s="4">
        <f>A121*'Freq res'!$E$11/2</f>
        <v>0.03937007874015748</v>
      </c>
      <c r="D121" s="4">
        <f>$G$18+$G$7/$J$18*($A$18^2*'Phi(z,A)'!H110+1)</f>
        <v>3.627096781731488</v>
      </c>
      <c r="E121" s="4">
        <f t="shared" si="5"/>
        <v>37.603486859888115</v>
      </c>
      <c r="G121" s="4">
        <f t="shared" si="6"/>
        <v>-0.1</v>
      </c>
      <c r="H121" s="4">
        <f>G121*'Freq res'!$C$11/2</f>
        <v>-0.1</v>
      </c>
      <c r="I121" s="4">
        <f>G121*'Freq res'!$E$11/2</f>
        <v>-0.03937007874015748</v>
      </c>
      <c r="J121" s="4">
        <f>$G$18+$G$7/$J$18*(-($A$18^2*'Phi(z,A)'!H110)+1)</f>
        <v>3.5238020485648587</v>
      </c>
      <c r="K121" s="4">
        <f t="shared" si="7"/>
        <v>33.91312299801016</v>
      </c>
    </row>
    <row r="122" spans="1:11" ht="12.75">
      <c r="A122">
        <v>0.101</v>
      </c>
      <c r="B122" s="4">
        <f>A122*'Freq res'!$C$11/2</f>
        <v>0.101</v>
      </c>
      <c r="C122" s="4">
        <f>A122*'Freq res'!$E$11/2</f>
        <v>0.03976377952755905</v>
      </c>
      <c r="D122" s="4">
        <f>$G$18+$G$7/$J$18*($A$18^2*'Phi(z,A)'!H111+1)</f>
        <v>3.6276031429288103</v>
      </c>
      <c r="E122" s="4">
        <f t="shared" si="5"/>
        <v>37.622532628130045</v>
      </c>
      <c r="G122" s="4">
        <f t="shared" si="6"/>
        <v>-0.101</v>
      </c>
      <c r="H122" s="4">
        <f>G122*'Freq res'!$C$11/2</f>
        <v>-0.101</v>
      </c>
      <c r="I122" s="4">
        <f>G122*'Freq res'!$E$11/2</f>
        <v>-0.03976377952755905</v>
      </c>
      <c r="J122" s="4">
        <f>$G$18+$G$7/$J$18*(-($A$18^2*'Phi(z,A)'!H111)+1)</f>
        <v>3.5232956873675363</v>
      </c>
      <c r="K122" s="4">
        <f t="shared" si="7"/>
        <v>33.895955055400755</v>
      </c>
    </row>
    <row r="123" spans="1:11" ht="12.75">
      <c r="A123">
        <v>0.102</v>
      </c>
      <c r="B123" s="4">
        <f>A123*'Freq res'!$C$11/2</f>
        <v>0.102</v>
      </c>
      <c r="C123" s="4">
        <f>A123*'Freq res'!$E$11/2</f>
        <v>0.04015748031496062</v>
      </c>
      <c r="D123" s="4">
        <f>$G$18+$G$7/$J$18*($A$18^2*'Phi(z,A)'!H112+1)</f>
        <v>3.6281093567139817</v>
      </c>
      <c r="E123" s="4">
        <f t="shared" si="5"/>
        <v>37.64158249402503</v>
      </c>
      <c r="G123" s="4">
        <f t="shared" si="6"/>
        <v>-0.102</v>
      </c>
      <c r="H123" s="4">
        <f>G123*'Freq res'!$C$11/2</f>
        <v>-0.102</v>
      </c>
      <c r="I123" s="4">
        <f>G123*'Freq res'!$E$11/2</f>
        <v>-0.04015748031496062</v>
      </c>
      <c r="J123" s="4">
        <f>$G$18+$G$7/$J$18*(-($A$18^2*'Phi(z,A)'!H112)+1)</f>
        <v>3.522789473582365</v>
      </c>
      <c r="K123" s="4">
        <f t="shared" si="7"/>
        <v>33.878800797917286</v>
      </c>
    </row>
    <row r="124" spans="1:11" ht="12.75">
      <c r="A124">
        <v>0.103</v>
      </c>
      <c r="B124" s="4">
        <f>A124*'Freq res'!$C$11/2</f>
        <v>0.103</v>
      </c>
      <c r="C124" s="4">
        <f>A124*'Freq res'!$E$11/2</f>
        <v>0.0405511811023622</v>
      </c>
      <c r="D124" s="4">
        <f>$G$18+$G$7/$J$18*($A$18^2*'Phi(z,A)'!H113+1)</f>
        <v>3.628615421669373</v>
      </c>
      <c r="E124" s="4">
        <f t="shared" si="5"/>
        <v>37.66063640064129</v>
      </c>
      <c r="G124" s="4">
        <f t="shared" si="6"/>
        <v>-0.103</v>
      </c>
      <c r="H124" s="4">
        <f>G124*'Freq res'!$C$11/2</f>
        <v>-0.103</v>
      </c>
      <c r="I124" s="4">
        <f>G124*'Freq res'!$E$11/2</f>
        <v>-0.0405511811023622</v>
      </c>
      <c r="J124" s="4">
        <f>$G$18+$G$7/$J$18*(-($A$18^2*'Phi(z,A)'!H113)+1)</f>
        <v>3.5222834086269734</v>
      </c>
      <c r="K124" s="4">
        <f t="shared" si="7"/>
        <v>33.86166026158096</v>
      </c>
    </row>
    <row r="125" spans="1:11" ht="12.75">
      <c r="A125">
        <v>0.104</v>
      </c>
      <c r="B125" s="4">
        <f>A125*'Freq res'!$C$11/2</f>
        <v>0.104</v>
      </c>
      <c r="C125" s="4">
        <f>A125*'Freq res'!$E$11/2</f>
        <v>0.04094488188976377</v>
      </c>
      <c r="D125" s="4">
        <f>$G$18+$G$7/$J$18*($A$18^2*'Phi(z,A)'!H114+1)</f>
        <v>3.62912133637837</v>
      </c>
      <c r="E125" s="4">
        <f t="shared" si="5"/>
        <v>37.67969429097359</v>
      </c>
      <c r="G125" s="4">
        <f t="shared" si="6"/>
        <v>-0.104</v>
      </c>
      <c r="H125" s="4">
        <f>G125*'Freq res'!$C$11/2</f>
        <v>-0.104</v>
      </c>
      <c r="I125" s="4">
        <f>G125*'Freq res'!$E$11/2</f>
        <v>-0.04094488188976377</v>
      </c>
      <c r="J125" s="4">
        <f>$G$18+$G$7/$J$18*(-($A$18^2*'Phi(z,A)'!H114)+1)</f>
        <v>3.5217774939179765</v>
      </c>
      <c r="K125" s="4">
        <f t="shared" si="7"/>
        <v>33.84453348229365</v>
      </c>
    </row>
    <row r="126" spans="1:11" ht="12.75">
      <c r="A126">
        <v>0.105</v>
      </c>
      <c r="B126" s="4">
        <f>A126*'Freq res'!$C$11/2</f>
        <v>0.105</v>
      </c>
      <c r="C126" s="4">
        <f>A126*'Freq res'!$E$11/2</f>
        <v>0.04133858267716535</v>
      </c>
      <c r="D126" s="4">
        <f>$G$18+$G$7/$J$18*($A$18^2*'Phi(z,A)'!H115+1)</f>
        <v>3.6296270994253805</v>
      </c>
      <c r="E126" s="4">
        <f t="shared" si="5"/>
        <v>37.6987561079436</v>
      </c>
      <c r="G126" s="4">
        <f t="shared" si="6"/>
        <v>-0.105</v>
      </c>
      <c r="H126" s="4">
        <f>G126*'Freq res'!$C$11/2</f>
        <v>-0.105</v>
      </c>
      <c r="I126" s="4">
        <f>G126*'Freq res'!$E$11/2</f>
        <v>-0.04133858267716535</v>
      </c>
      <c r="J126" s="4">
        <f>$G$18+$G$7/$J$18*(-($A$18^2*'Phi(z,A)'!H115)+1)</f>
        <v>3.521271730870966</v>
      </c>
      <c r="K126" s="4">
        <f t="shared" si="7"/>
        <v>33.82742049583787</v>
      </c>
    </row>
    <row r="127" spans="1:11" ht="12.75">
      <c r="A127">
        <v>0.106</v>
      </c>
      <c r="B127" s="4">
        <f>A127*'Freq res'!$C$11/2</f>
        <v>0.106</v>
      </c>
      <c r="C127" s="4">
        <f>A127*'Freq res'!$E$11/2</f>
        <v>0.04173228346456692</v>
      </c>
      <c r="D127" s="4">
        <f>$G$18+$G$7/$J$18*($A$18^2*'Phi(z,A)'!H116+1)</f>
        <v>3.6301327093958475</v>
      </c>
      <c r="E127" s="4">
        <f t="shared" si="5"/>
        <v>37.7178217944004</v>
      </c>
      <c r="G127" s="4">
        <f t="shared" si="6"/>
        <v>-0.106</v>
      </c>
      <c r="H127" s="4">
        <f>G127*'Freq res'!$C$11/2</f>
        <v>-0.106</v>
      </c>
      <c r="I127" s="4">
        <f>G127*'Freq res'!$E$11/2</f>
        <v>-0.04173228346456692</v>
      </c>
      <c r="J127" s="4">
        <f>$G$18+$G$7/$J$18*(-($A$18^2*'Phi(z,A)'!H116)+1)</f>
        <v>3.520766120900499</v>
      </c>
      <c r="K127" s="4">
        <f t="shared" si="7"/>
        <v>33.81032133787664</v>
      </c>
    </row>
    <row r="128" spans="1:11" ht="12.75">
      <c r="A128">
        <v>0.107</v>
      </c>
      <c r="B128" s="4">
        <f>A128*'Freq res'!$C$11/2</f>
        <v>0.107</v>
      </c>
      <c r="C128" s="4">
        <f>A128*'Freq res'!$E$11/2</f>
        <v>0.0421259842519685</v>
      </c>
      <c r="D128" s="4">
        <f>$G$18+$G$7/$J$18*($A$18^2*'Phi(z,A)'!H117+1)</f>
        <v>3.6306381648762547</v>
      </c>
      <c r="E128" s="4">
        <f t="shared" si="5"/>
        <v>37.73689129312072</v>
      </c>
      <c r="G128" s="4">
        <f t="shared" si="6"/>
        <v>-0.107</v>
      </c>
      <c r="H128" s="4">
        <f>G128*'Freq res'!$C$11/2</f>
        <v>-0.107</v>
      </c>
      <c r="I128" s="4">
        <f>G128*'Freq res'!$E$11/2</f>
        <v>-0.0421259842519685</v>
      </c>
      <c r="J128" s="4">
        <f>$G$18+$G$7/$J$18*(-($A$18^2*'Phi(z,A)'!H117)+1)</f>
        <v>3.520260665420092</v>
      </c>
      <c r="K128" s="4">
        <f t="shared" si="7"/>
        <v>33.79323604395356</v>
      </c>
    </row>
    <row r="129" spans="1:11" ht="12.75">
      <c r="A129">
        <v>0.108</v>
      </c>
      <c r="B129" s="4">
        <f>A129*'Freq res'!$C$11/2</f>
        <v>0.108</v>
      </c>
      <c r="C129" s="4">
        <f>A129*'Freq res'!$E$11/2</f>
        <v>0.04251968503937007</v>
      </c>
      <c r="D129" s="4">
        <f>$G$18+$G$7/$J$18*($A$18^2*'Phi(z,A)'!H118+1)</f>
        <v>3.631143464454139</v>
      </c>
      <c r="E129" s="4">
        <f t="shared" si="5"/>
        <v>37.75596454680949</v>
      </c>
      <c r="G129" s="4">
        <f t="shared" si="6"/>
        <v>-0.108</v>
      </c>
      <c r="H129" s="4">
        <f>G129*'Freq res'!$C$11/2</f>
        <v>-0.108</v>
      </c>
      <c r="I129" s="4">
        <f>G129*'Freq res'!$E$11/2</f>
        <v>-0.04251968503937007</v>
      </c>
      <c r="J129" s="4">
        <f>$G$18+$G$7/$J$18*(-($A$18^2*'Phi(z,A)'!H118)+1)</f>
        <v>3.5197553658422076</v>
      </c>
      <c r="K129" s="4">
        <f t="shared" si="7"/>
        <v>33.77616464949265</v>
      </c>
    </row>
    <row r="130" spans="1:11" ht="12.75">
      <c r="A130">
        <v>0.109</v>
      </c>
      <c r="B130" s="4">
        <f>A130*'Freq res'!$C$11/2</f>
        <v>0.109</v>
      </c>
      <c r="C130" s="4">
        <f>A130*'Freq res'!$E$11/2</f>
        <v>0.04291338582677165</v>
      </c>
      <c r="D130" s="4">
        <f>$G$18+$G$7/$J$18*($A$18^2*'Phi(z,A)'!H119+1)</f>
        <v>3.6316486067180986</v>
      </c>
      <c r="E130" s="4">
        <f t="shared" si="5"/>
        <v>37.77504149810018</v>
      </c>
      <c r="G130" s="4">
        <f t="shared" si="6"/>
        <v>-0.109</v>
      </c>
      <c r="H130" s="4">
        <f>G130*'Freq res'!$C$11/2</f>
        <v>-0.109</v>
      </c>
      <c r="I130" s="4">
        <f>G130*'Freq res'!$E$11/2</f>
        <v>-0.04291338582677165</v>
      </c>
      <c r="J130" s="4">
        <f>$G$18+$G$7/$J$18*(-($A$18^2*'Phi(z,A)'!H119)+1)</f>
        <v>3.519250223578248</v>
      </c>
      <c r="K130" s="4">
        <f t="shared" si="7"/>
        <v>33.75910718979834</v>
      </c>
    </row>
    <row r="131" spans="1:11" ht="12.75">
      <c r="A131">
        <v>0.11</v>
      </c>
      <c r="B131" s="4">
        <f>A131*'Freq res'!$C$11/2</f>
        <v>0.11</v>
      </c>
      <c r="C131" s="4">
        <f>A131*'Freq res'!$E$11/2</f>
        <v>0.04330708661417323</v>
      </c>
      <c r="D131" s="4">
        <f>$G$18+$G$7/$J$18*($A$18^2*'Phi(z,A)'!H120+1)</f>
        <v>3.6321535902578037</v>
      </c>
      <c r="E131" s="4">
        <f t="shared" si="5"/>
        <v>37.79412208955522</v>
      </c>
      <c r="G131" s="4">
        <f t="shared" si="6"/>
        <v>-0.11</v>
      </c>
      <c r="H131" s="4">
        <f>G131*'Freq res'!$C$11/2</f>
        <v>-0.11</v>
      </c>
      <c r="I131" s="4">
        <f>G131*'Freq res'!$E$11/2</f>
        <v>-0.04330708661417323</v>
      </c>
      <c r="J131" s="4">
        <f>$G$18+$G$7/$J$18*(-($A$18^2*'Phi(z,A)'!H120)+1)</f>
        <v>3.518745240038543</v>
      </c>
      <c r="K131" s="4">
        <f t="shared" si="7"/>
        <v>33.74206370005543</v>
      </c>
    </row>
    <row r="132" spans="1:11" ht="12.75">
      <c r="A132">
        <v>0.111</v>
      </c>
      <c r="B132" s="4">
        <f>A132*'Freq res'!$C$11/2</f>
        <v>0.111</v>
      </c>
      <c r="C132" s="4">
        <f>A132*'Freq res'!$E$11/2</f>
        <v>0.0437007874015748</v>
      </c>
      <c r="D132" s="4">
        <f>$G$18+$G$7/$J$18*($A$18^2*'Phi(z,A)'!H121+1)</f>
        <v>3.6326584136640045</v>
      </c>
      <c r="E132" s="4">
        <f t="shared" si="5"/>
        <v>37.81320626366644</v>
      </c>
      <c r="G132" s="4">
        <f t="shared" si="6"/>
        <v>-0.111</v>
      </c>
      <c r="H132" s="4">
        <f>G132*'Freq res'!$C$11/2</f>
        <v>-0.111</v>
      </c>
      <c r="I132" s="4">
        <f>G132*'Freq res'!$E$11/2</f>
        <v>-0.0437007874015748</v>
      </c>
      <c r="J132" s="4">
        <f>$G$18+$G$7/$J$18*(-($A$18^2*'Phi(z,A)'!H121)+1)</f>
        <v>3.518240416632342</v>
      </c>
      <c r="K132" s="4">
        <f t="shared" si="7"/>
        <v>33.725034215329025</v>
      </c>
    </row>
    <row r="133" spans="1:11" ht="12.75">
      <c r="A133">
        <v>0.112</v>
      </c>
      <c r="B133" s="4">
        <f>A133*'Freq res'!$C$11/2</f>
        <v>0.112</v>
      </c>
      <c r="C133" s="4">
        <f>A133*'Freq res'!$E$11/2</f>
        <v>0.04409448818897638</v>
      </c>
      <c r="D133" s="4">
        <f>$G$18+$G$7/$J$18*($A$18^2*'Phi(z,A)'!H122+1)</f>
        <v>3.633163075528541</v>
      </c>
      <c r="E133" s="4">
        <f t="shared" si="5"/>
        <v>37.83229396285538</v>
      </c>
      <c r="G133" s="4">
        <f t="shared" si="6"/>
        <v>-0.112</v>
      </c>
      <c r="H133" s="4">
        <f>G133*'Freq res'!$C$11/2</f>
        <v>-0.112</v>
      </c>
      <c r="I133" s="4">
        <f>G133*'Freq res'!$E$11/2</f>
        <v>-0.04409448818897638</v>
      </c>
      <c r="J133" s="4">
        <f>$G$18+$G$7/$J$18*(-($A$18^2*'Phi(z,A)'!H122)+1)</f>
        <v>3.5177357547678056</v>
      </c>
      <c r="K133" s="4">
        <f t="shared" si="7"/>
        <v>33.708018770564536</v>
      </c>
    </row>
    <row r="134" spans="1:11" ht="12.75">
      <c r="A134">
        <v>0.113</v>
      </c>
      <c r="B134" s="4">
        <f>A134*'Freq res'!$C$11/2</f>
        <v>0.113</v>
      </c>
      <c r="C134" s="4">
        <f>A134*'Freq res'!$E$11/2</f>
        <v>0.04448818897637795</v>
      </c>
      <c r="D134" s="4">
        <f>$G$18+$G$7/$J$18*($A$18^2*'Phi(z,A)'!H123+1)</f>
        <v>3.6336675744443543</v>
      </c>
      <c r="E134" s="4">
        <f t="shared" si="5"/>
        <v>37.85138512947388</v>
      </c>
      <c r="G134" s="4">
        <f t="shared" si="6"/>
        <v>-0.113</v>
      </c>
      <c r="H134" s="4">
        <f>G134*'Freq res'!$C$11/2</f>
        <v>-0.113</v>
      </c>
      <c r="I134" s="4">
        <f>G134*'Freq res'!$E$11/2</f>
        <v>-0.04448818897637795</v>
      </c>
      <c r="J134" s="4">
        <f>$G$18+$G$7/$J$18*(-($A$18^2*'Phi(z,A)'!H123)+1)</f>
        <v>3.5172312558519923</v>
      </c>
      <c r="K134" s="4">
        <f t="shared" si="7"/>
        <v>33.691017400587526</v>
      </c>
    </row>
    <row r="135" spans="1:11" ht="12.75">
      <c r="A135">
        <v>0.114</v>
      </c>
      <c r="B135" s="4">
        <f>A135*'Freq res'!$C$11/2</f>
        <v>0.114</v>
      </c>
      <c r="C135" s="4">
        <f>A135*'Freq res'!$E$11/2</f>
        <v>0.04488188976377953</v>
      </c>
      <c r="D135" s="4">
        <f>$G$18+$G$7/$J$18*($A$18^2*'Phi(z,A)'!H124+1)</f>
        <v>3.6341719090054934</v>
      </c>
      <c r="E135" s="4">
        <f t="shared" si="5"/>
        <v>37.870479705804314</v>
      </c>
      <c r="G135" s="4">
        <f t="shared" si="6"/>
        <v>-0.114</v>
      </c>
      <c r="H135" s="4">
        <f>G135*'Freq res'!$C$11/2</f>
        <v>-0.114</v>
      </c>
      <c r="I135" s="4">
        <f>G135*'Freq res'!$E$11/2</f>
        <v>-0.04488188976377953</v>
      </c>
      <c r="J135" s="4">
        <f>$G$18+$G$7/$J$18*(-($A$18^2*'Phi(z,A)'!H124)+1)</f>
        <v>3.516726921290853</v>
      </c>
      <c r="K135" s="4">
        <f t="shared" si="7"/>
        <v>33.67403014010382</v>
      </c>
    </row>
    <row r="136" spans="1:11" ht="12.75">
      <c r="A136">
        <v>0.115</v>
      </c>
      <c r="B136" s="4">
        <f>A136*'Freq res'!$C$11/2</f>
        <v>0.115</v>
      </c>
      <c r="C136" s="4">
        <f>A136*'Freq res'!$E$11/2</f>
        <v>0.0452755905511811</v>
      </c>
      <c r="D136" s="4">
        <f>$G$18+$G$7/$J$18*($A$18^2*'Phi(z,A)'!H125+1)</f>
        <v>3.6346760778071263</v>
      </c>
      <c r="E136" s="4">
        <f t="shared" si="5"/>
        <v>37.889577634060124</v>
      </c>
      <c r="G136" s="4">
        <f t="shared" si="6"/>
        <v>-0.115</v>
      </c>
      <c r="H136" s="4">
        <f>G136*'Freq res'!$C$11/2</f>
        <v>-0.115</v>
      </c>
      <c r="I136" s="4">
        <f>G136*'Freq res'!$E$11/2</f>
        <v>-0.0452755905511811</v>
      </c>
      <c r="J136" s="4">
        <f>$G$18+$G$7/$J$18*(-($A$18^2*'Phi(z,A)'!H125)+1)</f>
        <v>3.5162227524892202</v>
      </c>
      <c r="K136" s="4">
        <f t="shared" si="7"/>
        <v>33.65705702369934</v>
      </c>
    </row>
    <row r="137" spans="1:11" ht="12.75">
      <c r="A137">
        <v>0.116</v>
      </c>
      <c r="B137" s="4">
        <f>A137*'Freq res'!$C$11/2</f>
        <v>0.116</v>
      </c>
      <c r="C137" s="4">
        <f>A137*'Freq res'!$E$11/2</f>
        <v>0.04566929133858268</v>
      </c>
      <c r="D137" s="4">
        <f>$G$18+$G$7/$J$18*($A$18^2*'Phi(z,A)'!H126+1)</f>
        <v>3.6351800794455498</v>
      </c>
      <c r="E137" s="4">
        <f t="shared" si="5"/>
        <v>37.908678856386196</v>
      </c>
      <c r="G137" s="4">
        <f t="shared" si="6"/>
        <v>-0.116</v>
      </c>
      <c r="H137" s="4">
        <f>G137*'Freq res'!$C$11/2</f>
        <v>-0.116</v>
      </c>
      <c r="I137" s="4">
        <f>G137*'Freq res'!$E$11/2</f>
        <v>-0.04566929133858268</v>
      </c>
      <c r="J137" s="4">
        <f>$G$18+$G$7/$J$18*(-($A$18^2*'Phi(z,A)'!H126)+1)</f>
        <v>3.5157187508507968</v>
      </c>
      <c r="K137" s="4">
        <f t="shared" si="7"/>
        <v>33.6400980858401</v>
      </c>
    </row>
    <row r="138" spans="1:11" ht="12.75">
      <c r="A138">
        <v>0.117</v>
      </c>
      <c r="B138" s="4">
        <f>A138*'Freq res'!$C$11/2</f>
        <v>0.117</v>
      </c>
      <c r="C138" s="4">
        <f>A138*'Freq res'!$E$11/2</f>
        <v>0.04606299212598425</v>
      </c>
      <c r="D138" s="4">
        <f>$G$18+$G$7/$J$18*($A$18^2*'Phi(z,A)'!H127+1)</f>
        <v>3.6356839125181972</v>
      </c>
      <c r="E138" s="4">
        <f t="shared" si="5"/>
        <v>37.92778331485929</v>
      </c>
      <c r="G138" s="4">
        <f t="shared" si="6"/>
        <v>-0.117</v>
      </c>
      <c r="H138" s="4">
        <f>G138*'Freq res'!$C$11/2</f>
        <v>-0.117</v>
      </c>
      <c r="I138" s="4">
        <f>G138*'Freq res'!$E$11/2</f>
        <v>-0.04606299212598425</v>
      </c>
      <c r="J138" s="4">
        <f>$G$18+$G$7/$J$18*(-($A$18^2*'Phi(z,A)'!H127)+1)</f>
        <v>3.5152149177781493</v>
      </c>
      <c r="K138" s="4">
        <f t="shared" si="7"/>
        <v>33.62315336087222</v>
      </c>
    </row>
    <row r="139" spans="1:11" ht="12.75">
      <c r="A139">
        <v>0.118</v>
      </c>
      <c r="B139" s="4">
        <f>A139*'Freq res'!$C$11/2</f>
        <v>0.118</v>
      </c>
      <c r="C139" s="4">
        <f>A139*'Freq res'!$E$11/2</f>
        <v>0.04645669291338582</v>
      </c>
      <c r="D139" s="4">
        <f>$G$18+$G$7/$J$18*($A$18^2*'Phi(z,A)'!H128+1)</f>
        <v>3.6361875756236492</v>
      </c>
      <c r="E139" s="4">
        <f t="shared" si="5"/>
        <v>37.946890951488434</v>
      </c>
      <c r="G139" s="4">
        <f t="shared" si="6"/>
        <v>-0.118</v>
      </c>
      <c r="H139" s="4">
        <f>G139*'Freq res'!$C$11/2</f>
        <v>-0.118</v>
      </c>
      <c r="I139" s="4">
        <f>G139*'Freq res'!$E$11/2</f>
        <v>-0.04645669291338582</v>
      </c>
      <c r="J139" s="4">
        <f>$G$18+$G$7/$J$18*(-($A$18^2*'Phi(z,A)'!H128)+1)</f>
        <v>3.5147112546726973</v>
      </c>
      <c r="K139" s="4">
        <f t="shared" si="7"/>
        <v>33.60622288302183</v>
      </c>
    </row>
    <row r="140" spans="1:11" ht="12.75">
      <c r="A140">
        <v>0.119</v>
      </c>
      <c r="B140" s="4">
        <f>A140*'Freq res'!$C$11/2</f>
        <v>0.119</v>
      </c>
      <c r="C140" s="4">
        <f>A140*'Freq res'!$E$11/2</f>
        <v>0.0468503937007874</v>
      </c>
      <c r="D140" s="4">
        <f>$G$18+$G$7/$J$18*($A$18^2*'Phi(z,A)'!H129+1)</f>
        <v>3.636691067361643</v>
      </c>
      <c r="E140" s="4">
        <f t="shared" si="5"/>
        <v>37.96600170821539</v>
      </c>
      <c r="G140" s="4">
        <f t="shared" si="6"/>
        <v>-0.119</v>
      </c>
      <c r="H140" s="4">
        <f>G140*'Freq res'!$C$11/2</f>
        <v>-0.119</v>
      </c>
      <c r="I140" s="4">
        <f>G140*'Freq res'!$E$11/2</f>
        <v>-0.0468503937007874</v>
      </c>
      <c r="J140" s="4">
        <f>$G$18+$G$7/$J$18*(-($A$18^2*'Phi(z,A)'!H129)+1)</f>
        <v>3.5142077629347037</v>
      </c>
      <c r="K140" s="4">
        <f t="shared" si="7"/>
        <v>33.589306686395034</v>
      </c>
    </row>
    <row r="141" spans="1:11" ht="12.75">
      <c r="A141">
        <v>0.12</v>
      </c>
      <c r="B141" s="4">
        <f>A141*'Freq res'!$C$11/2</f>
        <v>0.12</v>
      </c>
      <c r="C141" s="4">
        <f>A141*'Freq res'!$E$11/2</f>
        <v>0.04724409448818897</v>
      </c>
      <c r="D141" s="4">
        <f>$G$18+$G$7/$J$18*($A$18^2*'Phi(z,A)'!H130+1)</f>
        <v>3.637194386333081</v>
      </c>
      <c r="E141" s="4">
        <f t="shared" si="5"/>
        <v>37.98511552691507</v>
      </c>
      <c r="G141" s="4">
        <f t="shared" si="6"/>
        <v>-0.12</v>
      </c>
      <c r="H141" s="4">
        <f>G141*'Freq res'!$C$11/2</f>
        <v>-0.12</v>
      </c>
      <c r="I141" s="4">
        <f>G141*'Freq res'!$E$11/2</f>
        <v>-0.04724409448818897</v>
      </c>
      <c r="J141" s="4">
        <f>$G$18+$G$7/$J$18*(-($A$18^2*'Phi(z,A)'!H130)+1)</f>
        <v>3.5137044439632654</v>
      </c>
      <c r="K141" s="4">
        <f t="shared" si="7"/>
        <v>33.57240480497791</v>
      </c>
    </row>
    <row r="142" spans="1:11" ht="12.75">
      <c r="A142">
        <v>0.121</v>
      </c>
      <c r="B142" s="4">
        <f>A142*'Freq res'!$C$11/2</f>
        <v>0.121</v>
      </c>
      <c r="C142" s="4">
        <f>A142*'Freq res'!$E$11/2</f>
        <v>0.04763779527559055</v>
      </c>
      <c r="D142" s="4">
        <f>$G$18+$G$7/$J$18*($A$18^2*'Phi(z,A)'!H131+1)</f>
        <v>3.637697531140042</v>
      </c>
      <c r="E142" s="4">
        <f t="shared" si="5"/>
        <v>38.00423234939593</v>
      </c>
      <c r="G142" s="4">
        <f t="shared" si="6"/>
        <v>-0.121</v>
      </c>
      <c r="H142" s="4">
        <f>G142*'Freq res'!$C$11/2</f>
        <v>-0.121</v>
      </c>
      <c r="I142" s="4">
        <f>G142*'Freq res'!$E$11/2</f>
        <v>-0.04763779527559055</v>
      </c>
      <c r="J142" s="4">
        <f>$G$18+$G$7/$J$18*(-($A$18^2*'Phi(z,A)'!H131)+1)</f>
        <v>3.5132012991563046</v>
      </c>
      <c r="K142" s="4">
        <f t="shared" si="7"/>
        <v>33.555517272636465</v>
      </c>
    </row>
    <row r="143" spans="1:11" ht="12.75">
      <c r="A143">
        <v>0.122</v>
      </c>
      <c r="B143" s="4">
        <f>A143*'Freq res'!$C$11/2</f>
        <v>0.122</v>
      </c>
      <c r="C143" s="4">
        <f>A143*'Freq res'!$E$11/2</f>
        <v>0.04803149606299212</v>
      </c>
      <c r="D143" s="4">
        <f>$G$18+$G$7/$J$18*($A$18^2*'Phi(z,A)'!H132+1)</f>
        <v>3.6382005003857882</v>
      </c>
      <c r="E143" s="4">
        <f t="shared" si="5"/>
        <v>38.02335211740044</v>
      </c>
      <c r="G143" s="4">
        <f t="shared" si="6"/>
        <v>-0.122</v>
      </c>
      <c r="H143" s="4">
        <f>G143*'Freq res'!$C$11/2</f>
        <v>-0.122</v>
      </c>
      <c r="I143" s="4">
        <f>G143*'Freq res'!$E$11/2</f>
        <v>-0.04803149606299212</v>
      </c>
      <c r="J143" s="4">
        <f>$G$18+$G$7/$J$18*(-($A$18^2*'Phi(z,A)'!H132)+1)</f>
        <v>3.5126983299105583</v>
      </c>
      <c r="K143" s="4">
        <f t="shared" si="7"/>
        <v>33.53864412311657</v>
      </c>
    </row>
    <row r="144" spans="1:11" ht="12.75">
      <c r="A144">
        <v>0.123</v>
      </c>
      <c r="B144" s="4">
        <f>A144*'Freq res'!$C$11/2</f>
        <v>0.123</v>
      </c>
      <c r="C144" s="4">
        <f>A144*'Freq res'!$E$11/2</f>
        <v>0.0484251968503937</v>
      </c>
      <c r="D144" s="4">
        <f>$G$18+$G$7/$J$18*($A$18^2*'Phi(z,A)'!H133+1)</f>
        <v>3.6387032926747764</v>
      </c>
      <c r="E144" s="4">
        <f t="shared" si="5"/>
        <v>38.042474772605495</v>
      </c>
      <c r="G144" s="4">
        <f t="shared" si="6"/>
        <v>-0.123</v>
      </c>
      <c r="H144" s="4">
        <f>G144*'Freq res'!$C$11/2</f>
        <v>-0.123</v>
      </c>
      <c r="I144" s="4">
        <f>G144*'Freq res'!$E$11/2</f>
        <v>-0.0484251968503937</v>
      </c>
      <c r="J144" s="4">
        <f>$G$18+$G$7/$J$18*(-($A$18^2*'Phi(z,A)'!H133)+1)</f>
        <v>3.51219553762157</v>
      </c>
      <c r="K144" s="4">
        <f t="shared" si="7"/>
        <v>33.521785390044</v>
      </c>
    </row>
    <row r="145" spans="1:11" ht="12.75">
      <c r="A145">
        <v>0.124</v>
      </c>
      <c r="B145" s="4">
        <f>A145*'Freq res'!$C$11/2</f>
        <v>0.124</v>
      </c>
      <c r="C145" s="4">
        <f>A145*'Freq res'!$E$11/2</f>
        <v>0.04881889763779527</v>
      </c>
      <c r="D145" s="4">
        <f>$G$18+$G$7/$J$18*($A$18^2*'Phi(z,A)'!H134+1)</f>
        <v>3.6392059066126663</v>
      </c>
      <c r="E145" s="4">
        <f t="shared" si="5"/>
        <v>38.061600256622825</v>
      </c>
      <c r="G145" s="4">
        <f t="shared" si="6"/>
        <v>-0.124</v>
      </c>
      <c r="H145" s="4">
        <f>G145*'Freq res'!$C$11/2</f>
        <v>-0.124</v>
      </c>
      <c r="I145" s="4">
        <f>G145*'Freq res'!$E$11/2</f>
        <v>-0.04881889763779527</v>
      </c>
      <c r="J145" s="4">
        <f>$G$18+$G$7/$J$18*(-($A$18^2*'Phi(z,A)'!H134)+1)</f>
        <v>3.5116929236836802</v>
      </c>
      <c r="K145" s="4">
        <f t="shared" si="7"/>
        <v>33.50494110692435</v>
      </c>
    </row>
    <row r="146" spans="1:11" ht="12.75">
      <c r="A146">
        <v>0.125</v>
      </c>
      <c r="B146" s="4">
        <f>A146*'Freq res'!$C$11/2</f>
        <v>0.125</v>
      </c>
      <c r="C146" s="4">
        <f>A146*'Freq res'!$E$11/2</f>
        <v>0.049212598425196846</v>
      </c>
      <c r="D146" s="4">
        <f>$G$18+$G$7/$J$18*($A$18^2*'Phi(z,A)'!H135+1)</f>
        <v>3.6397083408063304</v>
      </c>
      <c r="E146" s="4">
        <f t="shared" si="5"/>
        <v>38.080728510999464</v>
      </c>
      <c r="G146" s="4">
        <f t="shared" si="6"/>
        <v>-0.125</v>
      </c>
      <c r="H146" s="4">
        <f>G146*'Freq res'!$C$11/2</f>
        <v>-0.125</v>
      </c>
      <c r="I146" s="4">
        <f>G146*'Freq res'!$E$11/2</f>
        <v>-0.049212598425196846</v>
      </c>
      <c r="J146" s="4">
        <f>$G$18+$G$7/$J$18*(-($A$18^2*'Phi(z,A)'!H135)+1)</f>
        <v>3.511190489490016</v>
      </c>
      <c r="K146" s="4">
        <f t="shared" si="7"/>
        <v>33.488111307143015</v>
      </c>
    </row>
    <row r="147" spans="1:11" ht="12.75">
      <c r="A147">
        <v>0.126</v>
      </c>
      <c r="B147" s="4">
        <f>A147*'Freq res'!$C$11/2</f>
        <v>0.126</v>
      </c>
      <c r="C147" s="4">
        <f>A147*'Freq res'!$E$11/2</f>
        <v>0.049606299212598425</v>
      </c>
      <c r="D147" s="4">
        <f>$G$18+$G$7/$J$18*($A$18^2*'Phi(z,A)'!H136+1)</f>
        <v>3.640210593863863</v>
      </c>
      <c r="E147" s="4">
        <f t="shared" si="5"/>
        <v>38.09985947721816</v>
      </c>
      <c r="G147" s="4">
        <f t="shared" si="6"/>
        <v>-0.126</v>
      </c>
      <c r="H147" s="4">
        <f>G147*'Freq res'!$C$11/2</f>
        <v>-0.126</v>
      </c>
      <c r="I147" s="4">
        <f>G147*'Freq res'!$E$11/2</f>
        <v>-0.049606299212598425</v>
      </c>
      <c r="J147" s="4">
        <f>$G$18+$G$7/$J$18*(-($A$18^2*'Phi(z,A)'!H136)+1)</f>
        <v>3.5106882364324834</v>
      </c>
      <c r="K147" s="4">
        <f t="shared" si="7"/>
        <v>33.47129602396518</v>
      </c>
    </row>
    <row r="148" spans="1:11" ht="12.75">
      <c r="A148">
        <v>0.127</v>
      </c>
      <c r="B148" s="4">
        <f>A148*'Freq res'!$C$11/2</f>
        <v>0.127</v>
      </c>
      <c r="C148" s="4">
        <f>A148*'Freq res'!$E$11/2</f>
        <v>0.049999999999999996</v>
      </c>
      <c r="D148" s="4">
        <f>$G$18+$G$7/$J$18*($A$18^2*'Phi(z,A)'!H137+1)</f>
        <v>3.640712664394591</v>
      </c>
      <c r="E148" s="4">
        <f t="shared" si="5"/>
        <v>38.118993096697864</v>
      </c>
      <c r="G148" s="4">
        <f t="shared" si="6"/>
        <v>-0.127</v>
      </c>
      <c r="H148" s="4">
        <f>G148*'Freq res'!$C$11/2</f>
        <v>-0.127</v>
      </c>
      <c r="I148" s="4">
        <f>G148*'Freq res'!$E$11/2</f>
        <v>-0.049999999999999996</v>
      </c>
      <c r="J148" s="4">
        <f>$G$18+$G$7/$J$18*(-($A$18^2*'Phi(z,A)'!H137)+1)</f>
        <v>3.5101861659017555</v>
      </c>
      <c r="K148" s="4">
        <f t="shared" si="7"/>
        <v>33.454495290535775</v>
      </c>
    </row>
    <row r="149" spans="1:11" ht="12.75">
      <c r="A149">
        <v>0.128</v>
      </c>
      <c r="B149" s="4">
        <f>A149*'Freq res'!$C$11/2</f>
        <v>0.128</v>
      </c>
      <c r="C149" s="4">
        <f>A149*'Freq res'!$E$11/2</f>
        <v>0.050393700787401574</v>
      </c>
      <c r="D149" s="4">
        <f>$G$18+$G$7/$J$18*($A$18^2*'Phi(z,A)'!H138+1)</f>
        <v>3.6412145510090803</v>
      </c>
      <c r="E149" s="4">
        <f aca="true" t="shared" si="8" ref="E149:E212">EXP(D149)</f>
        <v>38.13812931079408</v>
      </c>
      <c r="G149" s="4">
        <f aca="true" t="shared" si="9" ref="G149:G212">-A149</f>
        <v>-0.128</v>
      </c>
      <c r="H149" s="4">
        <f>G149*'Freq res'!$C$11/2</f>
        <v>-0.128</v>
      </c>
      <c r="I149" s="4">
        <f>G149*'Freq res'!$E$11/2</f>
        <v>-0.050393700787401574</v>
      </c>
      <c r="J149" s="4">
        <f>$G$18+$G$7/$J$18*(-($A$18^2*'Phi(z,A)'!H138)+1)</f>
        <v>3.5096842792872662</v>
      </c>
      <c r="K149" s="4">
        <f aca="true" t="shared" si="10" ref="K149:K212">EXP(J149)</f>
        <v>33.43770913987947</v>
      </c>
    </row>
    <row r="150" spans="1:11" ht="12.75">
      <c r="A150">
        <v>0.129</v>
      </c>
      <c r="B150" s="4">
        <f>A150*'Freq res'!$C$11/2</f>
        <v>0.129</v>
      </c>
      <c r="C150" s="4">
        <f>A150*'Freq res'!$E$11/2</f>
        <v>0.050787401574803145</v>
      </c>
      <c r="D150" s="4">
        <f>$G$18+$G$7/$J$18*($A$18^2*'Phi(z,A)'!H139+1)</f>
        <v>3.641716252319147</v>
      </c>
      <c r="E150" s="4">
        <f t="shared" si="8"/>
        <v>38.15726806079933</v>
      </c>
      <c r="G150" s="4">
        <f t="shared" si="9"/>
        <v>-0.129</v>
      </c>
      <c r="H150" s="4">
        <f>G150*'Freq res'!$C$11/2</f>
        <v>-0.129</v>
      </c>
      <c r="I150" s="4">
        <f>G150*'Freq res'!$E$11/2</f>
        <v>-0.050787401574803145</v>
      </c>
      <c r="J150" s="4">
        <f>$G$18+$G$7/$J$18*(-($A$18^2*'Phi(z,A)'!H139)+1)</f>
        <v>3.5091825779771995</v>
      </c>
      <c r="K150" s="4">
        <f t="shared" si="10"/>
        <v>33.42093760490069</v>
      </c>
    </row>
    <row r="151" spans="1:11" ht="12.75">
      <c r="A151">
        <v>0.13</v>
      </c>
      <c r="B151" s="4">
        <f>A151*'Freq res'!$C$11/2</f>
        <v>0.13</v>
      </c>
      <c r="C151" s="4">
        <f>A151*'Freq res'!$E$11/2</f>
        <v>0.051181102362204724</v>
      </c>
      <c r="D151" s="4">
        <f>$G$18+$G$7/$J$18*($A$18^2*'Phi(z,A)'!H140+1)</f>
        <v>3.642217766937868</v>
      </c>
      <c r="E151" s="4">
        <f t="shared" si="8"/>
        <v>38.17640928794369</v>
      </c>
      <c r="G151" s="4">
        <f t="shared" si="9"/>
        <v>-0.13</v>
      </c>
      <c r="H151" s="4">
        <f>G151*'Freq res'!$C$11/2</f>
        <v>-0.13</v>
      </c>
      <c r="I151" s="4">
        <f>G151*'Freq res'!$E$11/2</f>
        <v>-0.051181102362204724</v>
      </c>
      <c r="J151" s="4">
        <f>$G$18+$G$7/$J$18*(-($A$18^2*'Phi(z,A)'!H140)+1)</f>
        <v>3.5086810633584786</v>
      </c>
      <c r="K151" s="4">
        <f t="shared" si="10"/>
        <v>33.40418071838347</v>
      </c>
    </row>
    <row r="152" spans="1:11" ht="12.75">
      <c r="A152">
        <v>0.131</v>
      </c>
      <c r="B152" s="4">
        <f>A152*'Freq res'!$C$11/2</f>
        <v>0.131</v>
      </c>
      <c r="C152" s="4">
        <f>A152*'Freq res'!$E$11/2</f>
        <v>0.051574803149606295</v>
      </c>
      <c r="D152" s="4">
        <f>$G$18+$G$7/$J$18*($A$18^2*'Phi(z,A)'!H141+1)</f>
        <v>3.642719093479587</v>
      </c>
      <c r="E152" s="4">
        <f t="shared" si="8"/>
        <v>38.1955529333951</v>
      </c>
      <c r="G152" s="4">
        <f t="shared" si="9"/>
        <v>-0.131</v>
      </c>
      <c r="H152" s="4">
        <f>G152*'Freq res'!$C$11/2</f>
        <v>-0.131</v>
      </c>
      <c r="I152" s="4">
        <f>G152*'Freq res'!$E$11/2</f>
        <v>-0.051574803149606295</v>
      </c>
      <c r="J152" s="4">
        <f>$G$18+$G$7/$J$18*(-($A$18^2*'Phi(z,A)'!H141)+1)</f>
        <v>3.5081797368167598</v>
      </c>
      <c r="K152" s="4">
        <f t="shared" si="10"/>
        <v>33.38743851299159</v>
      </c>
    </row>
    <row r="153" spans="1:11" ht="12.75">
      <c r="A153">
        <v>0.132</v>
      </c>
      <c r="B153" s="4">
        <f>A153*'Freq res'!$C$11/2</f>
        <v>0.132</v>
      </c>
      <c r="C153" s="4">
        <f>A153*'Freq res'!$E$11/2</f>
        <v>0.05196850393700787</v>
      </c>
      <c r="D153" s="4">
        <f>$G$18+$G$7/$J$18*($A$18^2*'Phi(z,A)'!H142+1)</f>
        <v>3.6432202305599257</v>
      </c>
      <c r="E153" s="4">
        <f t="shared" si="8"/>
        <v>38.21469893825987</v>
      </c>
      <c r="G153" s="4">
        <f t="shared" si="9"/>
        <v>-0.132</v>
      </c>
      <c r="H153" s="4">
        <f>G153*'Freq res'!$C$11/2</f>
        <v>-0.132</v>
      </c>
      <c r="I153" s="4">
        <f>G153*'Freq res'!$E$11/2</f>
        <v>-0.05196850393700787</v>
      </c>
      <c r="J153" s="4">
        <f>$G$18+$G$7/$J$18*(-($A$18^2*'Phi(z,A)'!H142)+1)</f>
        <v>3.507678599736421</v>
      </c>
      <c r="K153" s="4">
        <f t="shared" si="10"/>
        <v>33.37071102126845</v>
      </c>
    </row>
    <row r="154" spans="1:11" ht="12.75">
      <c r="A154">
        <v>0.133</v>
      </c>
      <c r="B154" s="4">
        <f>A154*'Freq res'!$C$11/2</f>
        <v>0.133</v>
      </c>
      <c r="C154" s="4">
        <f>A154*'Freq res'!$E$11/2</f>
        <v>0.052362204724409445</v>
      </c>
      <c r="D154" s="4">
        <f>$G$18+$G$7/$J$18*($A$18^2*'Phi(z,A)'!H143+1)</f>
        <v>3.643721176795794</v>
      </c>
      <c r="E154" s="4">
        <f t="shared" si="8"/>
        <v>38.23384724358314</v>
      </c>
      <c r="G154" s="4">
        <f t="shared" si="9"/>
        <v>-0.133</v>
      </c>
      <c r="H154" s="4">
        <f>G154*'Freq res'!$C$11/2</f>
        <v>-0.133</v>
      </c>
      <c r="I154" s="4">
        <f>G154*'Freq res'!$E$11/2</f>
        <v>-0.052362204724409445</v>
      </c>
      <c r="J154" s="4">
        <f>$G$18+$G$7/$J$18*(-($A$18^2*'Phi(z,A)'!H143)+1)</f>
        <v>3.5071776535005523</v>
      </c>
      <c r="K154" s="4">
        <f t="shared" si="10"/>
        <v>33.353998275637096</v>
      </c>
    </row>
    <row r="155" spans="1:11" ht="12.75">
      <c r="A155">
        <v>0.134</v>
      </c>
      <c r="B155" s="4">
        <f>A155*'Freq res'!$C$11/2</f>
        <v>0.134</v>
      </c>
      <c r="C155" s="4">
        <f>A155*'Freq res'!$E$11/2</f>
        <v>0.05275590551181102</v>
      </c>
      <c r="D155" s="4">
        <f>$G$18+$G$7/$J$18*($A$18^2*'Phi(z,A)'!H144+1)</f>
        <v>3.644221930805398</v>
      </c>
      <c r="E155" s="4">
        <f t="shared" si="8"/>
        <v>38.25299779034931</v>
      </c>
      <c r="G155" s="4">
        <f t="shared" si="9"/>
        <v>-0.134</v>
      </c>
      <c r="H155" s="4">
        <f>G155*'Freq res'!$C$11/2</f>
        <v>-0.134</v>
      </c>
      <c r="I155" s="4">
        <f>G155*'Freq res'!$E$11/2</f>
        <v>-0.05275590551181102</v>
      </c>
      <c r="J155" s="4">
        <f>$G$18+$G$7/$J$18*(-($A$18^2*'Phi(z,A)'!H144)+1)</f>
        <v>3.5066768994909485</v>
      </c>
      <c r="K155" s="4">
        <f t="shared" si="10"/>
        <v>33.3373003084002</v>
      </c>
    </row>
    <row r="156" spans="1:11" ht="12.75">
      <c r="A156">
        <v>0.135</v>
      </c>
      <c r="B156" s="4">
        <f>A156*'Freq res'!$C$11/2</f>
        <v>0.135</v>
      </c>
      <c r="C156" s="4">
        <f>A156*'Freq res'!$E$11/2</f>
        <v>0.053149606299212594</v>
      </c>
      <c r="D156" s="4">
        <f>$G$18+$G$7/$J$18*($A$18^2*'Phi(z,A)'!H145+1)</f>
        <v>3.644722491208248</v>
      </c>
      <c r="E156" s="4">
        <f t="shared" si="8"/>
        <v>38.272150519482466</v>
      </c>
      <c r="G156" s="4">
        <f t="shared" si="9"/>
        <v>-0.135</v>
      </c>
      <c r="H156" s="4">
        <f>G156*'Freq res'!$C$11/2</f>
        <v>-0.135</v>
      </c>
      <c r="I156" s="4">
        <f>G156*'Freq res'!$E$11/2</f>
        <v>-0.053149606299212594</v>
      </c>
      <c r="J156" s="4">
        <f>$G$18+$G$7/$J$18*(-($A$18^2*'Phi(z,A)'!H145)+1)</f>
        <v>3.5061763390880984</v>
      </c>
      <c r="K156" s="4">
        <f t="shared" si="10"/>
        <v>33.32061715174005</v>
      </c>
    </row>
    <row r="157" spans="1:11" ht="12.75">
      <c r="A157">
        <v>0.136</v>
      </c>
      <c r="B157" s="4">
        <f>A157*'Freq res'!$C$11/2</f>
        <v>0.136</v>
      </c>
      <c r="C157" s="4">
        <f>A157*'Freq res'!$E$11/2</f>
        <v>0.05354330708661417</v>
      </c>
      <c r="D157" s="4">
        <f>$G$18+$G$7/$J$18*($A$18^2*'Phi(z,A)'!H146+1)</f>
        <v>3.64522285662517</v>
      </c>
      <c r="E157" s="4">
        <f t="shared" si="8"/>
        <v>38.291305371846846</v>
      </c>
      <c r="G157" s="4">
        <f t="shared" si="9"/>
        <v>-0.136</v>
      </c>
      <c r="H157" s="4">
        <f>G157*'Freq res'!$C$11/2</f>
        <v>-0.136</v>
      </c>
      <c r="I157" s="4">
        <f>G157*'Freq res'!$E$11/2</f>
        <v>-0.05354330708661417</v>
      </c>
      <c r="J157" s="4">
        <f>$G$18+$G$7/$J$18*(-($A$18^2*'Phi(z,A)'!H146)+1)</f>
        <v>3.5056759736711767</v>
      </c>
      <c r="K157" s="4">
        <f t="shared" si="10"/>
        <v>33.30394883771854</v>
      </c>
    </row>
    <row r="158" spans="1:11" ht="12.75">
      <c r="A158">
        <v>0.137</v>
      </c>
      <c r="B158" s="4">
        <f>A158*'Freq res'!$C$11/2</f>
        <v>0.137</v>
      </c>
      <c r="C158" s="4">
        <f>A158*'Freq res'!$E$11/2</f>
        <v>0.05393700787401575</v>
      </c>
      <c r="D158" s="4">
        <f>$G$18+$G$7/$J$18*($A$18^2*'Phi(z,A)'!H147+1)</f>
        <v>3.6457230256783144</v>
      </c>
      <c r="E158" s="4">
        <f t="shared" si="8"/>
        <v>38.310462288247344</v>
      </c>
      <c r="G158" s="4">
        <f t="shared" si="9"/>
        <v>-0.137</v>
      </c>
      <c r="H158" s="4">
        <f>G158*'Freq res'!$C$11/2</f>
        <v>-0.137</v>
      </c>
      <c r="I158" s="4">
        <f>G158*'Freq res'!$E$11/2</f>
        <v>-0.05393700787401575</v>
      </c>
      <c r="J158" s="4">
        <f>$G$18+$G$7/$J$18*(-($A$18^2*'Phi(z,A)'!H147)+1)</f>
        <v>3.505175804618032</v>
      </c>
      <c r="K158" s="4">
        <f t="shared" si="10"/>
        <v>33.2872953982771</v>
      </c>
    </row>
    <row r="159" spans="1:11" ht="12.75">
      <c r="A159">
        <v>0.138</v>
      </c>
      <c r="B159" s="4">
        <f>A159*'Freq res'!$C$11/2</f>
        <v>0.138</v>
      </c>
      <c r="C159" s="4">
        <f>A159*'Freq res'!$E$11/2</f>
        <v>0.05433070866141732</v>
      </c>
      <c r="D159" s="4">
        <f>$G$18+$G$7/$J$18*($A$18^2*'Phi(z,A)'!H148+1)</f>
        <v>3.6462229969911637</v>
      </c>
      <c r="E159" s="4">
        <f t="shared" si="8"/>
        <v>38.32962120942985</v>
      </c>
      <c r="G159" s="4">
        <f t="shared" si="9"/>
        <v>-0.138</v>
      </c>
      <c r="H159" s="4">
        <f>G159*'Freq res'!$C$11/2</f>
        <v>-0.138</v>
      </c>
      <c r="I159" s="4">
        <f>G159*'Freq res'!$E$11/2</f>
        <v>-0.05433070866141732</v>
      </c>
      <c r="J159" s="4">
        <f>$G$18+$G$7/$J$18*(-($A$18^2*'Phi(z,A)'!H148)+1)</f>
        <v>3.504675833305183</v>
      </c>
      <c r="K159" s="4">
        <f t="shared" si="10"/>
        <v>33.27065686523682</v>
      </c>
    </row>
    <row r="160" spans="1:11" ht="12.75">
      <c r="A160">
        <v>0.139</v>
      </c>
      <c r="B160" s="4">
        <f>A160*'Freq res'!$C$11/2</f>
        <v>0.139</v>
      </c>
      <c r="C160" s="4">
        <f>A160*'Freq res'!$E$11/2</f>
        <v>0.0547244094488189</v>
      </c>
      <c r="D160" s="4">
        <f>$G$18+$G$7/$J$18*($A$18^2*'Phi(z,A)'!H149+1)</f>
        <v>3.646722769188544</v>
      </c>
      <c r="E160" s="4">
        <f t="shared" si="8"/>
        <v>38.34878207608184</v>
      </c>
      <c r="G160" s="4">
        <f t="shared" si="9"/>
        <v>-0.139</v>
      </c>
      <c r="H160" s="4">
        <f>G160*'Freq res'!$C$11/2</f>
        <v>-0.139</v>
      </c>
      <c r="I160" s="4">
        <f>G160*'Freq res'!$E$11/2</f>
        <v>-0.0547244094488189</v>
      </c>
      <c r="J160" s="4">
        <f>$G$18+$G$7/$J$18*(-($A$18^2*'Phi(z,A)'!H149)+1)</f>
        <v>3.5041760611078026</v>
      </c>
      <c r="K160" s="4">
        <f t="shared" si="10"/>
        <v>33.254033270298294</v>
      </c>
    </row>
    <row r="161" spans="1:11" ht="12.75">
      <c r="A161">
        <v>0.14</v>
      </c>
      <c r="B161" s="4">
        <f>A161*'Freq res'!$C$11/2</f>
        <v>0.14</v>
      </c>
      <c r="C161" s="4">
        <f>A161*'Freq res'!$E$11/2</f>
        <v>0.05511811023622047</v>
      </c>
      <c r="D161" s="4">
        <f>$G$18+$G$7/$J$18*($A$18^2*'Phi(z,A)'!H150+1)</f>
        <v>3.6472223408966324</v>
      </c>
      <c r="E161" s="4">
        <f t="shared" si="8"/>
        <v>38.36794482883272</v>
      </c>
      <c r="G161" s="4">
        <f t="shared" si="9"/>
        <v>-0.14</v>
      </c>
      <c r="H161" s="4">
        <f>G161*'Freq res'!$C$11/2</f>
        <v>-0.14</v>
      </c>
      <c r="I161" s="4">
        <f>G161*'Freq res'!$E$11/2</f>
        <v>-0.05511811023622047</v>
      </c>
      <c r="J161" s="4">
        <f>$G$18+$G$7/$J$18*(-($A$18^2*'Phi(z,A)'!H150)+1)</f>
        <v>3.503676489399714</v>
      </c>
      <c r="K161" s="4">
        <f t="shared" si="10"/>
        <v>33.237424645041685</v>
      </c>
    </row>
    <row r="162" spans="1:11" ht="12.75">
      <c r="A162">
        <v>0.141</v>
      </c>
      <c r="B162" s="4">
        <f>A162*'Freq res'!$C$11/2</f>
        <v>0.141</v>
      </c>
      <c r="C162" s="4">
        <f>A162*'Freq res'!$E$11/2</f>
        <v>0.055511811023622036</v>
      </c>
      <c r="D162" s="4">
        <f>$G$18+$G$7/$J$18*($A$18^2*'Phi(z,A)'!H151+1)</f>
        <v>3.6477217107429665</v>
      </c>
      <c r="E162" s="4">
        <f t="shared" si="8"/>
        <v>38.38710940825433</v>
      </c>
      <c r="G162" s="4">
        <f t="shared" si="9"/>
        <v>-0.141</v>
      </c>
      <c r="H162" s="4">
        <f>G162*'Freq res'!$C$11/2</f>
        <v>-0.141</v>
      </c>
      <c r="I162" s="4">
        <f>G162*'Freq res'!$E$11/2</f>
        <v>-0.055511811023622036</v>
      </c>
      <c r="J162" s="4">
        <f>$G$18+$G$7/$J$18*(-($A$18^2*'Phi(z,A)'!H151)+1)</f>
        <v>3.50317711955338</v>
      </c>
      <c r="K162" s="4">
        <f t="shared" si="10"/>
        <v>33.220831020926745</v>
      </c>
    </row>
    <row r="163" spans="1:11" ht="12.75">
      <c r="A163">
        <v>0.142</v>
      </c>
      <c r="B163" s="4">
        <f>A163*'Freq res'!$C$11/2</f>
        <v>0.142</v>
      </c>
      <c r="C163" s="4">
        <f>A163*'Freq res'!$E$11/2</f>
        <v>0.055905511811023614</v>
      </c>
      <c r="D163" s="4">
        <f>$G$18+$G$7/$J$18*($A$18^2*'Phi(z,A)'!H152+1)</f>
        <v>3.6482208773564544</v>
      </c>
      <c r="E163" s="4">
        <f t="shared" si="8"/>
        <v>38.40627575486143</v>
      </c>
      <c r="G163" s="4">
        <f t="shared" si="9"/>
        <v>-0.142</v>
      </c>
      <c r="H163" s="4">
        <f>G163*'Freq res'!$C$11/2</f>
        <v>-0.142</v>
      </c>
      <c r="I163" s="4">
        <f>G163*'Freq res'!$E$11/2</f>
        <v>-0.055905511811023614</v>
      </c>
      <c r="J163" s="4">
        <f>$G$18+$G$7/$J$18*(-($A$18^2*'Phi(z,A)'!H152)+1)</f>
        <v>3.502677952939892</v>
      </c>
      <c r="K163" s="4">
        <f t="shared" si="10"/>
        <v>33.20425242929274</v>
      </c>
    </row>
    <row r="164" spans="1:11" ht="12.75">
      <c r="A164">
        <v>0.143</v>
      </c>
      <c r="B164" s="4">
        <f>A164*'Freq res'!$C$11/2</f>
        <v>0.143</v>
      </c>
      <c r="C164" s="4">
        <f>A164*'Freq res'!$E$11/2</f>
        <v>0.056299212598425186</v>
      </c>
      <c r="D164" s="4">
        <f>$G$18+$G$7/$J$18*($A$18^2*'Phi(z,A)'!H153+1)</f>
        <v>3.648719839367382</v>
      </c>
      <c r="E164" s="4">
        <f t="shared" si="8"/>
        <v>38.425443809112096</v>
      </c>
      <c r="G164" s="4">
        <f t="shared" si="9"/>
        <v>-0.143</v>
      </c>
      <c r="H164" s="4">
        <f>G164*'Freq res'!$C$11/2</f>
        <v>-0.143</v>
      </c>
      <c r="I164" s="4">
        <f>G164*'Freq res'!$E$11/2</f>
        <v>-0.056299212598425186</v>
      </c>
      <c r="J164" s="4">
        <f>$G$18+$G$7/$J$18*(-($A$18^2*'Phi(z,A)'!H153)+1)</f>
        <v>3.5021789909289645</v>
      </c>
      <c r="K164" s="4">
        <f t="shared" si="10"/>
        <v>33.187688901358506</v>
      </c>
    </row>
    <row r="165" spans="1:11" ht="12.75">
      <c r="A165">
        <v>0.144</v>
      </c>
      <c r="B165" s="4">
        <f>A165*'Freq res'!$C$11/2</f>
        <v>0.144</v>
      </c>
      <c r="C165" s="4">
        <f>A165*'Freq res'!$E$11/2</f>
        <v>0.056692913385826764</v>
      </c>
      <c r="D165" s="4">
        <f>$G$18+$G$7/$J$18*($A$18^2*'Phi(z,A)'!H154+1)</f>
        <v>3.6492185954074254</v>
      </c>
      <c r="E165" s="4">
        <f t="shared" si="8"/>
        <v>38.44461351140826</v>
      </c>
      <c r="G165" s="4">
        <f t="shared" si="9"/>
        <v>-0.144</v>
      </c>
      <c r="H165" s="4">
        <f>G165*'Freq res'!$C$11/2</f>
        <v>-0.144</v>
      </c>
      <c r="I165" s="4">
        <f>G165*'Freq res'!$E$11/2</f>
        <v>-0.056692913385826764</v>
      </c>
      <c r="J165" s="4">
        <f>$G$18+$G$7/$J$18*(-($A$18^2*'Phi(z,A)'!H154)+1)</f>
        <v>3.501680234888921</v>
      </c>
      <c r="K165" s="4">
        <f t="shared" si="10"/>
        <v>33.17114046822241</v>
      </c>
    </row>
    <row r="166" spans="1:11" ht="12.75">
      <c r="A166">
        <v>0.145</v>
      </c>
      <c r="B166" s="4">
        <f>A166*'Freq res'!$C$11/2</f>
        <v>0.145</v>
      </c>
      <c r="C166" s="4">
        <f>A166*'Freq res'!$E$11/2</f>
        <v>0.057086614173228335</v>
      </c>
      <c r="D166" s="4">
        <f>$G$18+$G$7/$J$18*($A$18^2*'Phi(z,A)'!H155+1)</f>
        <v>3.6497171441096556</v>
      </c>
      <c r="E166" s="4">
        <f t="shared" si="8"/>
        <v>38.463784802096065</v>
      </c>
      <c r="G166" s="4">
        <f t="shared" si="9"/>
        <v>-0.145</v>
      </c>
      <c r="H166" s="4">
        <f>G166*'Freq res'!$C$11/2</f>
        <v>-0.145</v>
      </c>
      <c r="I166" s="4">
        <f>G166*'Freq res'!$E$11/2</f>
        <v>-0.057086614173228335</v>
      </c>
      <c r="J166" s="4">
        <f>$G$18+$G$7/$J$18*(-($A$18^2*'Phi(z,A)'!H155)+1)</f>
        <v>3.501181686186691</v>
      </c>
      <c r="K166" s="4">
        <f t="shared" si="10"/>
        <v>33.1546071608624</v>
      </c>
    </row>
    <row r="167" spans="1:11" ht="12.75">
      <c r="A167">
        <v>0.146</v>
      </c>
      <c r="B167" s="4">
        <f>A167*'Freq res'!$C$11/2</f>
        <v>0.146</v>
      </c>
      <c r="C167" s="4">
        <f>A167*'Freq res'!$E$11/2</f>
        <v>0.057480314960629914</v>
      </c>
      <c r="D167" s="4">
        <f>$G$18+$G$7/$J$18*($A$18^2*'Phi(z,A)'!H156+1)</f>
        <v>3.6502154841085512</v>
      </c>
      <c r="E167" s="4">
        <f t="shared" si="8"/>
        <v>38.48295762146647</v>
      </c>
      <c r="G167" s="4">
        <f t="shared" si="9"/>
        <v>-0.146</v>
      </c>
      <c r="H167" s="4">
        <f>G167*'Freq res'!$C$11/2</f>
        <v>-0.146</v>
      </c>
      <c r="I167" s="4">
        <f>G167*'Freq res'!$E$11/2</f>
        <v>-0.057480314960629914</v>
      </c>
      <c r="J167" s="4">
        <f>$G$18+$G$7/$J$18*(-($A$18^2*'Phi(z,A)'!H156)+1)</f>
        <v>3.5006833461877953</v>
      </c>
      <c r="K167" s="4">
        <f t="shared" si="10"/>
        <v>33.13808901013592</v>
      </c>
    </row>
    <row r="168" spans="1:11" ht="12.75">
      <c r="A168">
        <v>0.147</v>
      </c>
      <c r="B168" s="4">
        <f>A168*'Freq res'!$C$11/2</f>
        <v>0.147</v>
      </c>
      <c r="C168" s="4">
        <f>A168*'Freq res'!$E$11/2</f>
        <v>0.057874015748031485</v>
      </c>
      <c r="D168" s="4">
        <f>$G$18+$G$7/$J$18*($A$18^2*'Phi(z,A)'!H157+1)</f>
        <v>3.650713614040007</v>
      </c>
      <c r="E168" s="4">
        <f t="shared" si="8"/>
        <v>38.50213190975564</v>
      </c>
      <c r="G168" s="4">
        <f t="shared" si="9"/>
        <v>-0.147</v>
      </c>
      <c r="H168" s="4">
        <f>G168*'Freq res'!$C$11/2</f>
        <v>-0.147</v>
      </c>
      <c r="I168" s="4">
        <f>G168*'Freq res'!$E$11/2</f>
        <v>-0.057874015748031485</v>
      </c>
      <c r="J168" s="4">
        <f>$G$18+$G$7/$J$18*(-($A$18^2*'Phi(z,A)'!H157)+1)</f>
        <v>3.5001852162563396</v>
      </c>
      <c r="K168" s="4">
        <f t="shared" si="10"/>
        <v>33.121586046779974</v>
      </c>
    </row>
    <row r="169" spans="1:11" ht="12.75">
      <c r="A169">
        <v>0.148</v>
      </c>
      <c r="B169" s="4">
        <f>A169*'Freq res'!$C$11/2</f>
        <v>0.148</v>
      </c>
      <c r="C169" s="4">
        <f>A169*'Freq res'!$E$11/2</f>
        <v>0.05826771653543306</v>
      </c>
      <c r="D169" s="4">
        <f>$G$18+$G$7/$J$18*($A$18^2*'Phi(z,A)'!H158+1)</f>
        <v>3.6512115325413403</v>
      </c>
      <c r="E169" s="4">
        <f t="shared" si="8"/>
        <v>38.52130760714536</v>
      </c>
      <c r="G169" s="4">
        <f t="shared" si="9"/>
        <v>-0.148</v>
      </c>
      <c r="H169" s="4">
        <f>G169*'Freq res'!$C$11/2</f>
        <v>-0.148</v>
      </c>
      <c r="I169" s="4">
        <f>G169*'Freq res'!$E$11/2</f>
        <v>-0.05826771653543306</v>
      </c>
      <c r="J169" s="4">
        <f>$G$18+$G$7/$J$18*(-($A$18^2*'Phi(z,A)'!H158)+1)</f>
        <v>3.499687297755006</v>
      </c>
      <c r="K169" s="4">
        <f t="shared" si="10"/>
        <v>33.105098301411154</v>
      </c>
    </row>
    <row r="170" spans="1:11" ht="12.75">
      <c r="A170">
        <v>0.149</v>
      </c>
      <c r="B170" s="4">
        <f>A170*'Freq res'!$C$11/2</f>
        <v>0.149</v>
      </c>
      <c r="C170" s="4">
        <f>A170*'Freq res'!$E$11/2</f>
        <v>0.05866141732283464</v>
      </c>
      <c r="D170" s="4">
        <f>$G$18+$G$7/$J$18*($A$18^2*'Phi(z,A)'!H159+1)</f>
        <v>3.6517092382513034</v>
      </c>
      <c r="E170" s="4">
        <f t="shared" si="8"/>
        <v>38.54048465376362</v>
      </c>
      <c r="G170" s="4">
        <f t="shared" si="9"/>
        <v>-0.149</v>
      </c>
      <c r="H170" s="4">
        <f>G170*'Freq res'!$C$11/2</f>
        <v>-0.149</v>
      </c>
      <c r="I170" s="4">
        <f>G170*'Freq res'!$E$11/2</f>
        <v>-0.05866141732283464</v>
      </c>
      <c r="J170" s="4">
        <f>$G$18+$G$7/$J$18*(-($A$18^2*'Phi(z,A)'!H159)+1)</f>
        <v>3.499189592045043</v>
      </c>
      <c r="K170" s="4">
        <f t="shared" si="10"/>
        <v>33.08862580452556</v>
      </c>
    </row>
    <row r="171" spans="1:11" ht="12.75">
      <c r="A171">
        <v>0.15</v>
      </c>
      <c r="B171" s="4">
        <f>A171*'Freq res'!$C$11/2</f>
        <v>0.15</v>
      </c>
      <c r="C171" s="4">
        <f>A171*'Freq res'!$E$11/2</f>
        <v>0.05905511811023621</v>
      </c>
      <c r="D171" s="4">
        <f>$G$18+$G$7/$J$18*($A$18^2*'Phi(z,A)'!H160+1)</f>
        <v>3.652206729810091</v>
      </c>
      <c r="E171" s="4">
        <f t="shared" si="8"/>
        <v>38.55966298968502</v>
      </c>
      <c r="G171" s="4">
        <f t="shared" si="9"/>
        <v>-0.15</v>
      </c>
      <c r="H171" s="4">
        <f>G171*'Freq res'!$C$11/2</f>
        <v>-0.15</v>
      </c>
      <c r="I171" s="4">
        <f>G171*'Freq res'!$E$11/2</f>
        <v>-0.05905511811023621</v>
      </c>
      <c r="J171" s="4">
        <f>$G$18+$G$7/$J$18*(-($A$18^2*'Phi(z,A)'!H160)+1)</f>
        <v>3.498692100486255</v>
      </c>
      <c r="K171" s="4">
        <f t="shared" si="10"/>
        <v>33.07216858649887</v>
      </c>
    </row>
    <row r="172" spans="1:11" ht="12.75">
      <c r="A172">
        <v>0.151</v>
      </c>
      <c r="B172" s="4">
        <f>A172*'Freq res'!$C$11/2</f>
        <v>0.151</v>
      </c>
      <c r="C172" s="4">
        <f>A172*'Freq res'!$E$11/2</f>
        <v>0.05944881889763779</v>
      </c>
      <c r="D172" s="4">
        <f>$G$18+$G$7/$J$18*($A$18^2*'Phi(z,A)'!H161+1)</f>
        <v>3.65270400585935</v>
      </c>
      <c r="E172" s="4">
        <f t="shared" si="8"/>
        <v>38.57884255493126</v>
      </c>
      <c r="G172" s="4">
        <f t="shared" si="9"/>
        <v>-0.151</v>
      </c>
      <c r="H172" s="4">
        <f>G172*'Freq res'!$C$11/2</f>
        <v>-0.151</v>
      </c>
      <c r="I172" s="4">
        <f>G172*'Freq res'!$E$11/2</f>
        <v>-0.05944881889763779</v>
      </c>
      <c r="J172" s="4">
        <f>$G$18+$G$7/$J$18*(-($A$18^2*'Phi(z,A)'!H161)+1)</f>
        <v>3.4981948244369967</v>
      </c>
      <c r="K172" s="4">
        <f t="shared" si="10"/>
        <v>33.055726677586335</v>
      </c>
    </row>
    <row r="173" spans="1:11" ht="12.75">
      <c r="A173">
        <v>0.152</v>
      </c>
      <c r="B173" s="4">
        <f>A173*'Freq res'!$C$11/2</f>
        <v>0.152</v>
      </c>
      <c r="C173" s="4">
        <f>A173*'Freq res'!$E$11/2</f>
        <v>0.05984251968503936</v>
      </c>
      <c r="D173" s="4">
        <f>$G$18+$G$7/$J$18*($A$18^2*'Phi(z,A)'!H162+1)</f>
        <v>3.6532010650421856</v>
      </c>
      <c r="E173" s="4">
        <f t="shared" si="8"/>
        <v>38.59802328947157</v>
      </c>
      <c r="G173" s="4">
        <f t="shared" si="9"/>
        <v>-0.152</v>
      </c>
      <c r="H173" s="4">
        <f>G173*'Freq res'!$C$11/2</f>
        <v>-0.152</v>
      </c>
      <c r="I173" s="4">
        <f>G173*'Freq res'!$E$11/2</f>
        <v>-0.05984251968503936</v>
      </c>
      <c r="J173" s="4">
        <f>$G$18+$G$7/$J$18*(-($A$18^2*'Phi(z,A)'!H162)+1)</f>
        <v>3.497697765254161</v>
      </c>
      <c r="K173" s="4">
        <f t="shared" si="10"/>
        <v>33.03930010792279</v>
      </c>
    </row>
    <row r="174" spans="1:11" ht="12.75">
      <c r="A174">
        <v>0.153</v>
      </c>
      <c r="B174" s="4">
        <f>A174*'Freq res'!$C$11/2</f>
        <v>0.153</v>
      </c>
      <c r="C174" s="4">
        <f>A174*'Freq res'!$E$11/2</f>
        <v>0.06023622047244094</v>
      </c>
      <c r="D174" s="4">
        <f>$G$18+$G$7/$J$18*($A$18^2*'Phi(z,A)'!H163+1)</f>
        <v>3.653697906003176</v>
      </c>
      <c r="E174" s="4">
        <f t="shared" si="8"/>
        <v>38.61720513322329</v>
      </c>
      <c r="G174" s="4">
        <f t="shared" si="9"/>
        <v>-0.153</v>
      </c>
      <c r="H174" s="4">
        <f>G174*'Freq res'!$C$11/2</f>
        <v>-0.153</v>
      </c>
      <c r="I174" s="4">
        <f>G174*'Freq res'!$E$11/2</f>
        <v>-0.06023622047244094</v>
      </c>
      <c r="J174" s="4">
        <f>$G$18+$G$7/$J$18*(-($A$18^2*'Phi(z,A)'!H163)+1)</f>
        <v>3.4972009242931708</v>
      </c>
      <c r="K174" s="4">
        <f t="shared" si="10"/>
        <v>33.022888907522606</v>
      </c>
    </row>
    <row r="175" spans="1:11" ht="12.75">
      <c r="A175">
        <v>0.154</v>
      </c>
      <c r="B175" s="4">
        <f>A175*'Freq res'!$C$11/2</f>
        <v>0.154</v>
      </c>
      <c r="C175" s="4">
        <f>A175*'Freq res'!$E$11/2</f>
        <v>0.06062992125984251</v>
      </c>
      <c r="D175" s="4">
        <f>$G$18+$G$7/$J$18*($A$18^2*'Phi(z,A)'!H164+1)</f>
        <v>3.6541945273883747</v>
      </c>
      <c r="E175" s="4">
        <f t="shared" si="8"/>
        <v>38.6363880260522</v>
      </c>
      <c r="G175" s="4">
        <f t="shared" si="9"/>
        <v>-0.154</v>
      </c>
      <c r="H175" s="4">
        <f>G175*'Freq res'!$C$11/2</f>
        <v>-0.154</v>
      </c>
      <c r="I175" s="4">
        <f>G175*'Freq res'!$E$11/2</f>
        <v>-0.06062992125984251</v>
      </c>
      <c r="J175" s="4">
        <f>$G$18+$G$7/$J$18*(-($A$18^2*'Phi(z,A)'!H164)+1)</f>
        <v>3.496704302907972</v>
      </c>
      <c r="K175" s="4">
        <f t="shared" si="10"/>
        <v>33.00649310627983</v>
      </c>
    </row>
    <row r="176" spans="1:11" ht="12.75">
      <c r="A176">
        <v>0.155</v>
      </c>
      <c r="B176" s="4">
        <f>A176*'Freq res'!$C$11/2</f>
        <v>0.155</v>
      </c>
      <c r="C176" s="4">
        <f>A176*'Freq res'!$E$11/2</f>
        <v>0.06102362204724409</v>
      </c>
      <c r="D176" s="4">
        <f>$G$18+$G$7/$J$18*($A$18^2*'Phi(z,A)'!H165+1)</f>
        <v>3.654690927845326</v>
      </c>
      <c r="E176" s="4">
        <f t="shared" si="8"/>
        <v>38.65557190777318</v>
      </c>
      <c r="G176" s="4">
        <f t="shared" si="9"/>
        <v>-0.155</v>
      </c>
      <c r="H176" s="4">
        <f>G176*'Freq res'!$C$11/2</f>
        <v>-0.155</v>
      </c>
      <c r="I176" s="4">
        <f>G176*'Freq res'!$E$11/2</f>
        <v>-0.06102362204724409</v>
      </c>
      <c r="J176" s="4">
        <f>$G$18+$G$7/$J$18*(-($A$18^2*'Phi(z,A)'!H165)+1)</f>
        <v>3.4962079024510206</v>
      </c>
      <c r="K176" s="4">
        <f t="shared" si="10"/>
        <v>32.99011273396802</v>
      </c>
    </row>
    <row r="177" spans="1:11" ht="12.75">
      <c r="A177">
        <v>0.156</v>
      </c>
      <c r="B177" s="4">
        <f>A177*'Freq res'!$C$11/2</f>
        <v>0.156</v>
      </c>
      <c r="C177" s="4">
        <f>A177*'Freq res'!$E$11/2</f>
        <v>0.06141732283464566</v>
      </c>
      <c r="D177" s="4">
        <f>$G$18+$G$7/$J$18*($A$18^2*'Phi(z,A)'!H166+1)</f>
        <v>3.6551871060230683</v>
      </c>
      <c r="E177" s="4">
        <f t="shared" si="8"/>
        <v>38.6747567181505</v>
      </c>
      <c r="G177" s="4">
        <f t="shared" si="9"/>
        <v>-0.156</v>
      </c>
      <c r="H177" s="4">
        <f>G177*'Freq res'!$C$11/2</f>
        <v>-0.156</v>
      </c>
      <c r="I177" s="4">
        <f>G177*'Freq res'!$E$11/2</f>
        <v>-0.06141732283464566</v>
      </c>
      <c r="J177" s="4">
        <f>$G$18+$G$7/$J$18*(-($A$18^2*'Phi(z,A)'!H166)+1)</f>
        <v>3.4957117242732783</v>
      </c>
      <c r="K177" s="4">
        <f t="shared" si="10"/>
        <v>32.97374782024045</v>
      </c>
    </row>
    <row r="178" spans="1:11" ht="12.75">
      <c r="A178">
        <v>0.157</v>
      </c>
      <c r="B178" s="4">
        <f>A178*'Freq res'!$C$11/2</f>
        <v>0.157</v>
      </c>
      <c r="C178" s="4">
        <f>A178*'Freq res'!$E$11/2</f>
        <v>0.06181102362204724</v>
      </c>
      <c r="D178" s="4">
        <f>$G$18+$G$7/$J$18*($A$18^2*'Phi(z,A)'!H167+1)</f>
        <v>3.655683060572147</v>
      </c>
      <c r="E178" s="4">
        <f t="shared" si="8"/>
        <v>38.69394239689844</v>
      </c>
      <c r="G178" s="4">
        <f t="shared" si="9"/>
        <v>-0.157</v>
      </c>
      <c r="H178" s="4">
        <f>G178*'Freq res'!$C$11/2</f>
        <v>-0.157</v>
      </c>
      <c r="I178" s="4">
        <f>G178*'Freq res'!$E$11/2</f>
        <v>-0.06181102362204724</v>
      </c>
      <c r="J178" s="4">
        <f>$G$18+$G$7/$J$18*(-($A$18^2*'Phi(z,A)'!H167)+1)</f>
        <v>3.4952157697241995</v>
      </c>
      <c r="K178" s="4">
        <f t="shared" si="10"/>
        <v>32.95739839462995</v>
      </c>
    </row>
    <row r="179" spans="1:11" ht="12.75">
      <c r="A179">
        <v>0.158</v>
      </c>
      <c r="B179" s="4">
        <f>A179*'Freq res'!$C$11/2</f>
        <v>0.158</v>
      </c>
      <c r="C179" s="4">
        <f>A179*'Freq res'!$E$11/2</f>
        <v>0.06220472440944881</v>
      </c>
      <c r="D179" s="4">
        <f>$G$18+$G$7/$J$18*($A$18^2*'Phi(z,A)'!H168+1)</f>
        <v>3.6561787901446214</v>
      </c>
      <c r="E179" s="4">
        <f t="shared" si="8"/>
        <v>38.71312888368173</v>
      </c>
      <c r="G179" s="4">
        <f t="shared" si="9"/>
        <v>-0.158</v>
      </c>
      <c r="H179" s="4">
        <f>G179*'Freq res'!$C$11/2</f>
        <v>-0.158</v>
      </c>
      <c r="I179" s="4">
        <f>G179*'Freq res'!$E$11/2</f>
        <v>-0.06220472440944881</v>
      </c>
      <c r="J179" s="4">
        <f>$G$18+$G$7/$J$18*(-($A$18^2*'Phi(z,A)'!H168)+1)</f>
        <v>3.494720040151725</v>
      </c>
      <c r="K179" s="4">
        <f t="shared" si="10"/>
        <v>32.941064486549045</v>
      </c>
    </row>
    <row r="180" spans="1:11" ht="12.75">
      <c r="A180">
        <v>0.159</v>
      </c>
      <c r="B180" s="4">
        <f>A180*'Freq res'!$C$11/2</f>
        <v>0.159</v>
      </c>
      <c r="C180" s="4">
        <f>A180*'Freq res'!$E$11/2</f>
        <v>0.0625984251968504</v>
      </c>
      <c r="D180" s="4">
        <f>$G$18+$G$7/$J$18*($A$18^2*'Phi(z,A)'!H169+1)</f>
        <v>3.656674293394074</v>
      </c>
      <c r="E180" s="4">
        <f t="shared" si="8"/>
        <v>38.732316118116</v>
      </c>
      <c r="G180" s="4">
        <f t="shared" si="9"/>
        <v>-0.159</v>
      </c>
      <c r="H180" s="4">
        <f>G180*'Freq res'!$C$11/2</f>
        <v>-0.159</v>
      </c>
      <c r="I180" s="4">
        <f>G180*'Freq res'!$E$11/2</f>
        <v>-0.0625984251968504</v>
      </c>
      <c r="J180" s="4">
        <f>$G$18+$G$7/$J$18*(-($A$18^2*'Phi(z,A)'!H169)+1)</f>
        <v>3.4942245369022724</v>
      </c>
      <c r="K180" s="4">
        <f t="shared" si="10"/>
        <v>32.92474612528992</v>
      </c>
    </row>
    <row r="181" spans="1:11" ht="12.75">
      <c r="A181">
        <v>0.16</v>
      </c>
      <c r="B181" s="4">
        <f>A181*'Freq res'!$C$11/2</f>
        <v>0.16</v>
      </c>
      <c r="C181" s="4">
        <f>A181*'Freq res'!$E$11/2</f>
        <v>0.06299212598425197</v>
      </c>
      <c r="D181" s="4">
        <f>$G$18+$G$7/$J$18*($A$18^2*'Phi(z,A)'!H170+1)</f>
        <v>3.6571695689756205</v>
      </c>
      <c r="E181" s="4">
        <f t="shared" si="8"/>
        <v>38.75150403976834</v>
      </c>
      <c r="G181" s="4">
        <f t="shared" si="9"/>
        <v>-0.16</v>
      </c>
      <c r="H181" s="4">
        <f>G181*'Freq res'!$C$11/2</f>
        <v>-0.16</v>
      </c>
      <c r="I181" s="4">
        <f>G181*'Freq res'!$E$11/2</f>
        <v>-0.06299212598425197</v>
      </c>
      <c r="J181" s="4">
        <f>$G$18+$G$7/$J$18*(-($A$18^2*'Phi(z,A)'!H170)+1)</f>
        <v>3.493729261320726</v>
      </c>
      <c r="K181" s="4">
        <f t="shared" si="10"/>
        <v>32.908443340024434</v>
      </c>
    </row>
    <row r="182" spans="1:11" ht="12.75">
      <c r="A182">
        <v>0.161</v>
      </c>
      <c r="B182" s="4">
        <f>A182*'Freq res'!$C$11/2</f>
        <v>0.161</v>
      </c>
      <c r="C182" s="4">
        <f>A182*'Freq res'!$E$11/2</f>
        <v>0.06338582677165354</v>
      </c>
      <c r="D182" s="4">
        <f>$G$18+$G$7/$J$18*($A$18^2*'Phi(z,A)'!H171+1)</f>
        <v>3.6576646155459165</v>
      </c>
      <c r="E182" s="4">
        <f t="shared" si="8"/>
        <v>38.770692588157694</v>
      </c>
      <c r="G182" s="4">
        <f t="shared" si="9"/>
        <v>-0.161</v>
      </c>
      <c r="H182" s="4">
        <f>G182*'Freq res'!$C$11/2</f>
        <v>-0.161</v>
      </c>
      <c r="I182" s="4">
        <f>G182*'Freq res'!$E$11/2</f>
        <v>-0.06338582677165354</v>
      </c>
      <c r="J182" s="4">
        <f>$G$18+$G$7/$J$18*(-($A$18^2*'Phi(z,A)'!H171)+1)</f>
        <v>3.49323421475043</v>
      </c>
      <c r="K182" s="4">
        <f t="shared" si="10"/>
        <v>32.89215615980416</v>
      </c>
    </row>
    <row r="183" spans="1:11" ht="12.75">
      <c r="A183">
        <v>0.162</v>
      </c>
      <c r="B183" s="4">
        <f>A183*'Freq res'!$C$11/2</f>
        <v>0.162</v>
      </c>
      <c r="C183" s="4">
        <f>A183*'Freq res'!$E$11/2</f>
        <v>0.06377952755905511</v>
      </c>
      <c r="D183" s="4">
        <f>$G$18+$G$7/$J$18*($A$18^2*'Phi(z,A)'!H172+1)</f>
        <v>3.6581594317631687</v>
      </c>
      <c r="E183" s="4">
        <f t="shared" si="8"/>
        <v>38.78988170275544</v>
      </c>
      <c r="G183" s="4">
        <f t="shared" si="9"/>
        <v>-0.162</v>
      </c>
      <c r="H183" s="4">
        <f>G183*'Freq res'!$C$11/2</f>
        <v>-0.162</v>
      </c>
      <c r="I183" s="4">
        <f>G183*'Freq res'!$E$11/2</f>
        <v>-0.06377952755905511</v>
      </c>
      <c r="J183" s="4">
        <f>$G$18+$G$7/$J$18*(-($A$18^2*'Phi(z,A)'!H172)+1)</f>
        <v>3.492739398533178</v>
      </c>
      <c r="K183" s="4">
        <f t="shared" si="10"/>
        <v>32.87588461356037</v>
      </c>
    </row>
    <row r="184" spans="1:11" ht="12.75">
      <c r="A184">
        <v>0.163</v>
      </c>
      <c r="B184" s="4">
        <f>A184*'Freq res'!$C$11/2</f>
        <v>0.163</v>
      </c>
      <c r="C184" s="4">
        <f>A184*'Freq res'!$E$11/2</f>
        <v>0.0641732283464567</v>
      </c>
      <c r="D184" s="4">
        <f>$G$18+$G$7/$J$18*($A$18^2*'Phi(z,A)'!H173+1)</f>
        <v>3.658654016287142</v>
      </c>
      <c r="E184" s="4">
        <f t="shared" si="8"/>
        <v>38.8090713229858</v>
      </c>
      <c r="G184" s="4">
        <f t="shared" si="9"/>
        <v>-0.163</v>
      </c>
      <c r="H184" s="4">
        <f>G184*'Freq res'!$C$11/2</f>
        <v>-0.163</v>
      </c>
      <c r="I184" s="4">
        <f>G184*'Freq res'!$E$11/2</f>
        <v>-0.0641732283464567</v>
      </c>
      <c r="J184" s="4">
        <f>$G$18+$G$7/$J$18*(-($A$18^2*'Phi(z,A)'!H173)+1)</f>
        <v>3.4922448140092044</v>
      </c>
      <c r="K184" s="4">
        <f t="shared" si="10"/>
        <v>32.85962873010413</v>
      </c>
    </row>
    <row r="185" spans="1:11" ht="12.75">
      <c r="A185">
        <v>0.164</v>
      </c>
      <c r="B185" s="4">
        <f>A185*'Freq res'!$C$11/2</f>
        <v>0.164</v>
      </c>
      <c r="C185" s="4">
        <f>A185*'Freq res'!$E$11/2</f>
        <v>0.06456692913385827</v>
      </c>
      <c r="D185" s="4">
        <f>$G$18+$G$7/$J$18*($A$18^2*'Phi(z,A)'!H174+1)</f>
        <v>3.6591483677791703</v>
      </c>
      <c r="E185" s="4">
        <f t="shared" si="8"/>
        <v>38.82826138822643</v>
      </c>
      <c r="G185" s="4">
        <f t="shared" si="9"/>
        <v>-0.164</v>
      </c>
      <c r="H185" s="4">
        <f>G185*'Freq res'!$C$11/2</f>
        <v>-0.164</v>
      </c>
      <c r="I185" s="4">
        <f>G185*'Freq res'!$E$11/2</f>
        <v>-0.06456692913385827</v>
      </c>
      <c r="J185" s="4">
        <f>$G$18+$G$7/$J$18*(-($A$18^2*'Phi(z,A)'!H174)+1)</f>
        <v>3.4917504625171762</v>
      </c>
      <c r="K185" s="4">
        <f t="shared" si="10"/>
        <v>32.84338853812621</v>
      </c>
    </row>
    <row r="186" spans="1:11" ht="12.75">
      <c r="A186">
        <v>0.165</v>
      </c>
      <c r="B186" s="4">
        <f>A186*'Freq res'!$C$11/2</f>
        <v>0.165</v>
      </c>
      <c r="C186" s="4">
        <f>A186*'Freq res'!$E$11/2</f>
        <v>0.06496062992125984</v>
      </c>
      <c r="D186" s="4">
        <f>$G$18+$G$7/$J$18*($A$18^2*'Phi(z,A)'!H175+1)</f>
        <v>3.6596424849021623</v>
      </c>
      <c r="E186" s="4">
        <f t="shared" si="8"/>
        <v>38.84745183780878</v>
      </c>
      <c r="G186" s="4">
        <f t="shared" si="9"/>
        <v>-0.165</v>
      </c>
      <c r="H186" s="4">
        <f>G186*'Freq res'!$C$11/2</f>
        <v>-0.165</v>
      </c>
      <c r="I186" s="4">
        <f>G186*'Freq res'!$E$11/2</f>
        <v>-0.06496062992125984</v>
      </c>
      <c r="J186" s="4">
        <f>$G$18+$G$7/$J$18*(-($A$18^2*'Phi(z,A)'!H175)+1)</f>
        <v>3.4912563453941843</v>
      </c>
      <c r="K186" s="4">
        <f t="shared" si="10"/>
        <v>32.82716406619724</v>
      </c>
    </row>
    <row r="187" spans="1:11" ht="12.75">
      <c r="A187">
        <v>0.166</v>
      </c>
      <c r="B187" s="4">
        <f>A187*'Freq res'!$C$11/2</f>
        <v>0.166</v>
      </c>
      <c r="C187" s="4">
        <f>A187*'Freq res'!$E$11/2</f>
        <v>0.06535433070866141</v>
      </c>
      <c r="D187" s="4">
        <f>$G$18+$G$7/$J$18*($A$18^2*'Phi(z,A)'!H176+1)</f>
        <v>3.660136366320614</v>
      </c>
      <c r="E187" s="4">
        <f t="shared" si="8"/>
        <v>38.86664261101873</v>
      </c>
      <c r="G187" s="4">
        <f t="shared" si="9"/>
        <v>-0.166</v>
      </c>
      <c r="H187" s="4">
        <f>G187*'Freq res'!$C$11/2</f>
        <v>-0.166</v>
      </c>
      <c r="I187" s="4">
        <f>G187*'Freq res'!$E$11/2</f>
        <v>-0.06535433070866141</v>
      </c>
      <c r="J187" s="4">
        <f>$G$18+$G$7/$J$18*(-($A$18^2*'Phi(z,A)'!H176)+1)</f>
        <v>3.4907624639757326</v>
      </c>
      <c r="K187" s="4">
        <f t="shared" si="10"/>
        <v>32.81095534276761</v>
      </c>
    </row>
    <row r="188" spans="1:11" ht="12.75">
      <c r="A188">
        <v>0.167</v>
      </c>
      <c r="B188" s="4">
        <f>A188*'Freq res'!$C$11/2</f>
        <v>0.167</v>
      </c>
      <c r="C188" s="4">
        <f>A188*'Freq res'!$E$11/2</f>
        <v>0.065748031496063</v>
      </c>
      <c r="D188" s="4">
        <f>$G$18+$G$7/$J$18*($A$18^2*'Phi(z,A)'!H177+1)</f>
        <v>3.6606300107006144</v>
      </c>
      <c r="E188" s="4">
        <f t="shared" si="8"/>
        <v>38.88583364709699</v>
      </c>
      <c r="G188" s="4">
        <f t="shared" si="9"/>
        <v>-0.167</v>
      </c>
      <c r="H188" s="4">
        <f>G188*'Freq res'!$C$11/2</f>
        <v>-0.167</v>
      </c>
      <c r="I188" s="4">
        <f>G188*'Freq res'!$E$11/2</f>
        <v>-0.065748031496063</v>
      </c>
      <c r="J188" s="4">
        <f>$G$18+$G$7/$J$18*(-($A$18^2*'Phi(z,A)'!H177)+1)</f>
        <v>3.490268819595732</v>
      </c>
      <c r="K188" s="4">
        <f t="shared" si="10"/>
        <v>32.79476239616758</v>
      </c>
    </row>
    <row r="189" spans="1:11" ht="12.75">
      <c r="A189">
        <v>0.168</v>
      </c>
      <c r="B189" s="4">
        <f>A189*'Freq res'!$C$11/2</f>
        <v>0.168</v>
      </c>
      <c r="C189" s="4">
        <f>A189*'Freq res'!$E$11/2</f>
        <v>0.06614173228346457</v>
      </c>
      <c r="D189" s="4">
        <f>$G$18+$G$7/$J$18*($A$18^2*'Phi(z,A)'!H178+1)</f>
        <v>3.661123416709856</v>
      </c>
      <c r="E189" s="4">
        <f t="shared" si="8"/>
        <v>38.9050248852396</v>
      </c>
      <c r="G189" s="4">
        <f t="shared" si="9"/>
        <v>-0.168</v>
      </c>
      <c r="H189" s="4">
        <f>G189*'Freq res'!$C$11/2</f>
        <v>-0.168</v>
      </c>
      <c r="I189" s="4">
        <f>G189*'Freq res'!$E$11/2</f>
        <v>-0.06614173228346457</v>
      </c>
      <c r="J189" s="4">
        <f>$G$18+$G$7/$J$18*(-($A$18^2*'Phi(z,A)'!H178)+1)</f>
        <v>3.4897754135864907</v>
      </c>
      <c r="K189" s="4">
        <f t="shared" si="10"/>
        <v>32.778585254607286</v>
      </c>
    </row>
    <row r="190" spans="1:11" ht="12.75">
      <c r="A190">
        <v>0.169</v>
      </c>
      <c r="B190" s="4">
        <f>A190*'Freq res'!$C$11/2</f>
        <v>0.169</v>
      </c>
      <c r="C190" s="4">
        <f>A190*'Freq res'!$E$11/2</f>
        <v>0.06653543307086614</v>
      </c>
      <c r="D190" s="4">
        <f>$G$18+$G$7/$J$18*($A$18^2*'Phi(z,A)'!H179+1)</f>
        <v>3.6616165830176426</v>
      </c>
      <c r="E190" s="4">
        <f t="shared" si="8"/>
        <v>38.92421626459849</v>
      </c>
      <c r="G190" s="4">
        <f t="shared" si="9"/>
        <v>-0.169</v>
      </c>
      <c r="H190" s="4">
        <f>G190*'Freq res'!$C$11/2</f>
        <v>-0.169</v>
      </c>
      <c r="I190" s="4">
        <f>G190*'Freq res'!$E$11/2</f>
        <v>-0.06653543307086614</v>
      </c>
      <c r="J190" s="4">
        <f>$G$18+$G$7/$J$18*(-($A$18^2*'Phi(z,A)'!H179)+1)</f>
        <v>3.489282247278704</v>
      </c>
      <c r="K190" s="4">
        <f t="shared" si="10"/>
        <v>32.76242394617676</v>
      </c>
    </row>
    <row r="191" spans="1:11" ht="12.75">
      <c r="A191">
        <v>0.17</v>
      </c>
      <c r="B191" s="4">
        <f>A191*'Freq res'!$C$11/2</f>
        <v>0.17</v>
      </c>
      <c r="C191" s="4">
        <f>A191*'Freq res'!$E$11/2</f>
        <v>0.06692913385826772</v>
      </c>
      <c r="D191" s="4">
        <f>$G$18+$G$7/$J$18*($A$18^2*'Phi(z,A)'!H180+1)</f>
        <v>3.6621095082948996</v>
      </c>
      <c r="E191" s="4">
        <f t="shared" si="8"/>
        <v>38.94340772428193</v>
      </c>
      <c r="G191" s="4">
        <f t="shared" si="9"/>
        <v>-0.17</v>
      </c>
      <c r="H191" s="4">
        <f>G191*'Freq res'!$C$11/2</f>
        <v>-0.17</v>
      </c>
      <c r="I191" s="4">
        <f>G191*'Freq res'!$E$11/2</f>
        <v>-0.06692913385826772</v>
      </c>
      <c r="J191" s="4">
        <f>$G$18+$G$7/$J$18*(-($A$18^2*'Phi(z,A)'!H180)+1)</f>
        <v>3.488789322001447</v>
      </c>
      <c r="K191" s="4">
        <f t="shared" si="10"/>
        <v>32.74627849884594</v>
      </c>
    </row>
    <row r="192" spans="1:11" ht="12.75">
      <c r="A192">
        <v>0.171</v>
      </c>
      <c r="B192" s="4">
        <f>A192*'Freq res'!$C$11/2</f>
        <v>0.171</v>
      </c>
      <c r="C192" s="4">
        <f>A192*'Freq res'!$E$11/2</f>
        <v>0.0673228346456693</v>
      </c>
      <c r="D192" s="4">
        <f>$G$18+$G$7/$J$18*($A$18^2*'Phi(z,A)'!H181+1)</f>
        <v>3.6626021912141806</v>
      </c>
      <c r="E192" s="4">
        <f t="shared" si="8"/>
        <v>38.96259920335505</v>
      </c>
      <c r="G192" s="4">
        <f t="shared" si="9"/>
        <v>-0.171</v>
      </c>
      <c r="H192" s="4">
        <f>G192*'Freq res'!$C$11/2</f>
        <v>-0.171</v>
      </c>
      <c r="I192" s="4">
        <f>G192*'Freq res'!$E$11/2</f>
        <v>-0.0673228346456693</v>
      </c>
      <c r="J192" s="4">
        <f>$G$18+$G$7/$J$18*(-($A$18^2*'Phi(z,A)'!H181)+1)</f>
        <v>3.488296639082166</v>
      </c>
      <c r="K192" s="4">
        <f t="shared" si="10"/>
        <v>32.730148940464765</v>
      </c>
    </row>
    <row r="193" spans="1:11" ht="12.75">
      <c r="A193">
        <v>0.172</v>
      </c>
      <c r="B193" s="4">
        <f>A193*'Freq res'!$C$11/2</f>
        <v>0.172</v>
      </c>
      <c r="C193" s="4">
        <f>A193*'Freq res'!$E$11/2</f>
        <v>0.06771653543307085</v>
      </c>
      <c r="D193" s="4">
        <f>$G$18+$G$7/$J$18*($A$18^2*'Phi(z,A)'!H182+1)</f>
        <v>3.6630946304496783</v>
      </c>
      <c r="E193" s="4">
        <f t="shared" si="8"/>
        <v>38.98179064084033</v>
      </c>
      <c r="G193" s="4">
        <f t="shared" si="9"/>
        <v>-0.172</v>
      </c>
      <c r="H193" s="4">
        <f>G193*'Freq res'!$C$11/2</f>
        <v>-0.172</v>
      </c>
      <c r="I193" s="4">
        <f>G193*'Freq res'!$E$11/2</f>
        <v>-0.06771653543307085</v>
      </c>
      <c r="J193" s="4">
        <f>$G$18+$G$7/$J$18*(-($A$18^2*'Phi(z,A)'!H182)+1)</f>
        <v>3.4878041998466682</v>
      </c>
      <c r="K193" s="4">
        <f t="shared" si="10"/>
        <v>32.71403529876312</v>
      </c>
    </row>
    <row r="194" spans="1:11" ht="12.75">
      <c r="A194">
        <v>0.173</v>
      </c>
      <c r="B194" s="4">
        <f>A194*'Freq res'!$C$11/2</f>
        <v>0.173</v>
      </c>
      <c r="C194" s="4">
        <f>A194*'Freq res'!$E$11/2</f>
        <v>0.06811023622047244</v>
      </c>
      <c r="D194" s="4">
        <f>$G$18+$G$7/$J$18*($A$18^2*'Phi(z,A)'!H183+1)</f>
        <v>3.6635868246772314</v>
      </c>
      <c r="E194" s="4">
        <f t="shared" si="8"/>
        <v>39.000981975718126</v>
      </c>
      <c r="G194" s="4">
        <f t="shared" si="9"/>
        <v>-0.173</v>
      </c>
      <c r="H194" s="4">
        <f>G194*'Freq res'!$C$11/2</f>
        <v>-0.173</v>
      </c>
      <c r="I194" s="4">
        <f>G194*'Freq res'!$E$11/2</f>
        <v>-0.06811023622047244</v>
      </c>
      <c r="J194" s="4">
        <f>$G$18+$G$7/$J$18*(-($A$18^2*'Phi(z,A)'!H183)+1)</f>
        <v>3.487312005619115</v>
      </c>
      <c r="K194" s="4">
        <f t="shared" si="10"/>
        <v>32.69793760135095</v>
      </c>
    </row>
    <row r="195" spans="1:11" ht="12.75">
      <c r="A195">
        <v>0.174</v>
      </c>
      <c r="B195" s="4">
        <f>A195*'Freq res'!$C$11/2</f>
        <v>0.174</v>
      </c>
      <c r="C195" s="4">
        <f>A195*'Freq res'!$E$11/2</f>
        <v>0.06850393700787401</v>
      </c>
      <c r="D195" s="4">
        <f>$G$18+$G$7/$J$18*($A$18^2*'Phi(z,A)'!H184+1)</f>
        <v>3.664078772574334</v>
      </c>
      <c r="E195" s="4">
        <f t="shared" si="8"/>
        <v>39.02017314692712</v>
      </c>
      <c r="G195" s="4">
        <f t="shared" si="9"/>
        <v>-0.174</v>
      </c>
      <c r="H195" s="4">
        <f>G195*'Freq res'!$C$11/2</f>
        <v>-0.174</v>
      </c>
      <c r="I195" s="4">
        <f>G195*'Freq res'!$E$11/2</f>
        <v>-0.06850393700787401</v>
      </c>
      <c r="J195" s="4">
        <f>$G$18+$G$7/$J$18*(-($A$18^2*'Phi(z,A)'!H184)+1)</f>
        <v>3.4868200577220128</v>
      </c>
      <c r="K195" s="4">
        <f t="shared" si="10"/>
        <v>32.68185587571827</v>
      </c>
    </row>
    <row r="196" spans="1:11" ht="12.75">
      <c r="A196">
        <v>0.175</v>
      </c>
      <c r="B196" s="4">
        <f>A196*'Freq res'!$C$11/2</f>
        <v>0.175</v>
      </c>
      <c r="C196" s="4">
        <f>A196*'Freq res'!$E$11/2</f>
        <v>0.06889763779527558</v>
      </c>
      <c r="D196" s="4">
        <f>$G$18+$G$7/$J$18*($A$18^2*'Phi(z,A)'!H185+1)</f>
        <v>3.664570472820145</v>
      </c>
      <c r="E196" s="4">
        <f t="shared" si="8"/>
        <v>39.03936409336496</v>
      </c>
      <c r="G196" s="4">
        <f t="shared" si="9"/>
        <v>-0.175</v>
      </c>
      <c r="H196" s="4">
        <f>G196*'Freq res'!$C$11/2</f>
        <v>-0.175</v>
      </c>
      <c r="I196" s="4">
        <f>G196*'Freq res'!$E$11/2</f>
        <v>-0.06889763779527558</v>
      </c>
      <c r="J196" s="4">
        <f>$G$18+$G$7/$J$18*(-($A$18^2*'Phi(z,A)'!H185)+1)</f>
        <v>3.4863283574762014</v>
      </c>
      <c r="K196" s="4">
        <f t="shared" si="10"/>
        <v>32.66579014923512</v>
      </c>
    </row>
    <row r="197" spans="1:11" ht="12.75">
      <c r="A197">
        <v>0.176</v>
      </c>
      <c r="B197" s="4">
        <f>A197*'Freq res'!$C$11/2</f>
        <v>0.176</v>
      </c>
      <c r="C197" s="4">
        <f>A197*'Freq res'!$E$11/2</f>
        <v>0.06929133858267715</v>
      </c>
      <c r="D197" s="4">
        <f>$G$18+$G$7/$J$18*($A$18^2*'Phi(z,A)'!H186+1)</f>
        <v>3.665061924095496</v>
      </c>
      <c r="E197" s="4">
        <f t="shared" si="8"/>
        <v>39.058554753888565</v>
      </c>
      <c r="G197" s="4">
        <f t="shared" si="9"/>
        <v>-0.176</v>
      </c>
      <c r="H197" s="4">
        <f>G197*'Freq res'!$C$11/2</f>
        <v>-0.176</v>
      </c>
      <c r="I197" s="4">
        <f>G197*'Freq res'!$E$11/2</f>
        <v>-0.06929133858267715</v>
      </c>
      <c r="J197" s="4">
        <f>$G$18+$G$7/$J$18*(-($A$18^2*'Phi(z,A)'!H186)+1)</f>
        <v>3.4858369062008507</v>
      </c>
      <c r="K197" s="4">
        <f t="shared" si="10"/>
        <v>32.649740449151764</v>
      </c>
    </row>
    <row r="198" spans="1:11" ht="12.75">
      <c r="A198">
        <v>0.177</v>
      </c>
      <c r="B198" s="4">
        <f>A198*'Freq res'!$C$11/2</f>
        <v>0.177</v>
      </c>
      <c r="C198" s="4">
        <f>A198*'Freq res'!$E$11/2</f>
        <v>0.06968503937007874</v>
      </c>
      <c r="D198" s="4">
        <f>$G$18+$G$7/$J$18*($A$18^2*'Phi(z,A)'!H187+1)</f>
        <v>3.6655531250828988</v>
      </c>
      <c r="E198" s="4">
        <f t="shared" si="8"/>
        <v>39.07774506731481</v>
      </c>
      <c r="G198" s="4">
        <f t="shared" si="9"/>
        <v>-0.177</v>
      </c>
      <c r="H198" s="4">
        <f>G198*'Freq res'!$C$11/2</f>
        <v>-0.177</v>
      </c>
      <c r="I198" s="4">
        <f>G198*'Freq res'!$E$11/2</f>
        <v>-0.06968503937007874</v>
      </c>
      <c r="J198" s="4">
        <f>$G$18+$G$7/$J$18*(-($A$18^2*'Phi(z,A)'!H187)+1)</f>
        <v>3.4853457052134478</v>
      </c>
      <c r="K198" s="4">
        <f t="shared" si="10"/>
        <v>32.63370680259858</v>
      </c>
    </row>
    <row r="199" spans="1:11" ht="12.75">
      <c r="A199">
        <v>0.178</v>
      </c>
      <c r="B199" s="4">
        <f>A199*'Freq res'!$C$11/2</f>
        <v>0.178</v>
      </c>
      <c r="C199" s="4">
        <f>A199*'Freq res'!$E$11/2</f>
        <v>0.07007874015748031</v>
      </c>
      <c r="D199" s="4">
        <f>$G$18+$G$7/$J$18*($A$18^2*'Phi(z,A)'!H188+1)</f>
        <v>3.6660440744665577</v>
      </c>
      <c r="E199" s="4">
        <f t="shared" si="8"/>
        <v>39.09693497242098</v>
      </c>
      <c r="G199" s="4">
        <f t="shared" si="9"/>
        <v>-0.178</v>
      </c>
      <c r="H199" s="4">
        <f>G199*'Freq res'!$C$11/2</f>
        <v>-0.178</v>
      </c>
      <c r="I199" s="4">
        <f>G199*'Freq res'!$E$11/2</f>
        <v>-0.07007874015748031</v>
      </c>
      <c r="J199" s="4">
        <f>$G$18+$G$7/$J$18*(-($A$18^2*'Phi(z,A)'!H188)+1)</f>
        <v>3.484854755829789</v>
      </c>
      <c r="K199" s="4">
        <f t="shared" si="10"/>
        <v>32.617689236586145</v>
      </c>
    </row>
    <row r="200" spans="1:11" ht="12.75">
      <c r="A200">
        <v>0.179</v>
      </c>
      <c r="B200" s="4">
        <f>A200*'Freq res'!$C$11/2</f>
        <v>0.179</v>
      </c>
      <c r="C200" s="4">
        <f>A200*'Freq res'!$E$11/2</f>
        <v>0.07047244094488188</v>
      </c>
      <c r="D200" s="4">
        <f>$G$18+$G$7/$J$18*($A$18^2*'Phi(z,A)'!H189+1)</f>
        <v>3.6665347709323735</v>
      </c>
      <c r="E200" s="4">
        <f t="shared" si="8"/>
        <v>39.116124407945236</v>
      </c>
      <c r="G200" s="4">
        <f t="shared" si="9"/>
        <v>-0.179</v>
      </c>
      <c r="H200" s="4">
        <f>G200*'Freq res'!$C$11/2</f>
        <v>-0.179</v>
      </c>
      <c r="I200" s="4">
        <f>G200*'Freq res'!$E$11/2</f>
        <v>-0.07047244094488188</v>
      </c>
      <c r="J200" s="4">
        <f>$G$18+$G$7/$J$18*(-($A$18^2*'Phi(z,A)'!H189)+1)</f>
        <v>3.484364059363973</v>
      </c>
      <c r="K200" s="4">
        <f t="shared" si="10"/>
        <v>32.601687778005335</v>
      </c>
    </row>
    <row r="201" spans="1:11" ht="12.75">
      <c r="A201">
        <v>0.18</v>
      </c>
      <c r="B201" s="4">
        <f>A201*'Freq res'!$C$11/2</f>
        <v>0.18</v>
      </c>
      <c r="C201" s="4">
        <f>A201*'Freq res'!$E$11/2</f>
        <v>0.07086614173228345</v>
      </c>
      <c r="D201" s="4">
        <f>$G$18+$G$7/$J$18*($A$18^2*'Phi(z,A)'!H190+1)</f>
        <v>3.667025213167955</v>
      </c>
      <c r="E201" s="4">
        <f t="shared" si="8"/>
        <v>39.13531331258717</v>
      </c>
      <c r="G201" s="4">
        <f t="shared" si="9"/>
        <v>-0.18</v>
      </c>
      <c r="H201" s="4">
        <f>G201*'Freq res'!$C$11/2</f>
        <v>-0.18</v>
      </c>
      <c r="I201" s="4">
        <f>G201*'Freq res'!$E$11/2</f>
        <v>-0.07086614173228345</v>
      </c>
      <c r="J201" s="4">
        <f>$G$18+$G$7/$J$18*(-($A$18^2*'Phi(z,A)'!H190)+1)</f>
        <v>3.4838736171283915</v>
      </c>
      <c r="K201" s="4">
        <f t="shared" si="10"/>
        <v>32.585702453627285</v>
      </c>
    </row>
    <row r="202" spans="1:11" ht="12.75">
      <c r="A202">
        <v>0.181</v>
      </c>
      <c r="B202" s="4">
        <f>A202*'Freq res'!$C$11/2</f>
        <v>0.181</v>
      </c>
      <c r="C202" s="4">
        <f>A202*'Freq res'!$E$11/2</f>
        <v>0.07125984251968503</v>
      </c>
      <c r="D202" s="4">
        <f>$G$18+$G$7/$J$18*($A$18^2*'Phi(z,A)'!H191+1)</f>
        <v>3.667515399862628</v>
      </c>
      <c r="E202" s="4">
        <f t="shared" si="8"/>
        <v>39.15450162500837</v>
      </c>
      <c r="G202" s="4">
        <f t="shared" si="9"/>
        <v>-0.181</v>
      </c>
      <c r="H202" s="4">
        <f>G202*'Freq res'!$C$11/2</f>
        <v>-0.181</v>
      </c>
      <c r="I202" s="4">
        <f>G202*'Freq res'!$E$11/2</f>
        <v>-0.07125984251968503</v>
      </c>
      <c r="J202" s="4">
        <f>$G$18+$G$7/$J$18*(-($A$18^2*'Phi(z,A)'!H191)+1)</f>
        <v>3.4833834304337183</v>
      </c>
      <c r="K202" s="4">
        <f t="shared" si="10"/>
        <v>32.56973329010344</v>
      </c>
    </row>
    <row r="203" spans="1:11" ht="12.75">
      <c r="A203">
        <v>0.182</v>
      </c>
      <c r="B203" s="4">
        <f>A203*'Freq res'!$C$11/2</f>
        <v>0.182</v>
      </c>
      <c r="C203" s="4">
        <f>A203*'Freq res'!$E$11/2</f>
        <v>0.0716535433070866</v>
      </c>
      <c r="D203" s="4">
        <f>$G$18+$G$7/$J$18*($A$18^2*'Phi(z,A)'!H192+1)</f>
        <v>3.6680053297074413</v>
      </c>
      <c r="E203" s="4">
        <f t="shared" si="8"/>
        <v>39.17368928383279</v>
      </c>
      <c r="G203" s="4">
        <f t="shared" si="9"/>
        <v>-0.182</v>
      </c>
      <c r="H203" s="4">
        <f>G203*'Freq res'!$C$11/2</f>
        <v>-0.182</v>
      </c>
      <c r="I203" s="4">
        <f>G203*'Freq res'!$E$11/2</f>
        <v>-0.0716535433070866</v>
      </c>
      <c r="J203" s="4">
        <f>$G$18+$G$7/$J$18*(-($A$18^2*'Phi(z,A)'!H192)+1)</f>
        <v>3.4828935005889052</v>
      </c>
      <c r="K203" s="4">
        <f t="shared" si="10"/>
        <v>32.55378031396568</v>
      </c>
    </row>
    <row r="204" spans="1:11" ht="12.75">
      <c r="A204">
        <v>0.183</v>
      </c>
      <c r="B204" s="4">
        <f>A204*'Freq res'!$C$11/2</f>
        <v>0.183</v>
      </c>
      <c r="C204" s="4">
        <f>A204*'Freq res'!$E$11/2</f>
        <v>0.07204724409448818</v>
      </c>
      <c r="D204" s="4">
        <f>$G$18+$G$7/$J$18*($A$18^2*'Phi(z,A)'!H193+1)</f>
        <v>3.668495001395178</v>
      </c>
      <c r="E204" s="4">
        <f t="shared" si="8"/>
        <v>39.192876227647474</v>
      </c>
      <c r="G204" s="4">
        <f t="shared" si="9"/>
        <v>-0.183</v>
      </c>
      <c r="H204" s="4">
        <f>G204*'Freq res'!$C$11/2</f>
        <v>-0.183</v>
      </c>
      <c r="I204" s="4">
        <f>G204*'Freq res'!$E$11/2</f>
        <v>-0.07204724409448818</v>
      </c>
      <c r="J204" s="4">
        <f>$G$18+$G$7/$J$18*(-($A$18^2*'Phi(z,A)'!H193)+1)</f>
        <v>3.4824038289011687</v>
      </c>
      <c r="K204" s="4">
        <f t="shared" si="10"/>
        <v>32.53784355162624</v>
      </c>
    </row>
    <row r="205" spans="1:11" ht="12.75">
      <c r="A205">
        <v>0.184</v>
      </c>
      <c r="B205" s="4">
        <f>A205*'Freq res'!$C$11/2</f>
        <v>0.184</v>
      </c>
      <c r="C205" s="4">
        <f>A205*'Freq res'!$E$11/2</f>
        <v>0.07244094488188976</v>
      </c>
      <c r="D205" s="4">
        <f>$G$18+$G$7/$J$18*($A$18^2*'Phi(z,A)'!H194+1)</f>
        <v>3.668984413620361</v>
      </c>
      <c r="E205" s="4">
        <f t="shared" si="8"/>
        <v>39.212062395002846</v>
      </c>
      <c r="G205" s="4">
        <f t="shared" si="9"/>
        <v>-0.184</v>
      </c>
      <c r="H205" s="4">
        <f>G205*'Freq res'!$C$11/2</f>
        <v>-0.184</v>
      </c>
      <c r="I205" s="4">
        <f>G205*'Freq res'!$E$11/2</f>
        <v>-0.07244094488188976</v>
      </c>
      <c r="J205" s="4">
        <f>$G$18+$G$7/$J$18*(-($A$18^2*'Phi(z,A)'!H194)+1)</f>
        <v>3.4819144166759854</v>
      </c>
      <c r="K205" s="4">
        <f t="shared" si="10"/>
        <v>32.52192302937786</v>
      </c>
    </row>
    <row r="206" spans="1:11" ht="12.75">
      <c r="A206">
        <v>0.185</v>
      </c>
      <c r="B206" s="4">
        <f>A206*'Freq res'!$C$11/2</f>
        <v>0.185</v>
      </c>
      <c r="C206" s="4">
        <f>A206*'Freq res'!$E$11/2</f>
        <v>0.07283464566929133</v>
      </c>
      <c r="D206" s="4">
        <f>$G$18+$G$7/$J$18*($A$18^2*'Phi(z,A)'!H195+1)</f>
        <v>3.6694735650792656</v>
      </c>
      <c r="E206" s="4">
        <f t="shared" si="8"/>
        <v>39.23124772441341</v>
      </c>
      <c r="G206" s="4">
        <f t="shared" si="9"/>
        <v>-0.185</v>
      </c>
      <c r="H206" s="4">
        <f>G206*'Freq res'!$C$11/2</f>
        <v>-0.185</v>
      </c>
      <c r="I206" s="4">
        <f>G206*'Freq res'!$E$11/2</f>
        <v>-0.07283464566929133</v>
      </c>
      <c r="J206" s="4">
        <f>$G$18+$G$7/$J$18*(-($A$18^2*'Phi(z,A)'!H195)+1)</f>
        <v>3.481425265217081</v>
      </c>
      <c r="K206" s="4">
        <f t="shared" si="10"/>
        <v>32.506018773393784</v>
      </c>
    </row>
    <row r="207" spans="1:11" ht="12.75">
      <c r="A207">
        <v>0.186</v>
      </c>
      <c r="B207" s="4">
        <f>A207*'Freq res'!$C$11/2</f>
        <v>0.186</v>
      </c>
      <c r="C207" s="4">
        <f>A207*'Freq res'!$E$11/2</f>
        <v>0.0732283464566929</v>
      </c>
      <c r="D207" s="4">
        <f>$G$18+$G$7/$J$18*($A$18^2*'Phi(z,A)'!H196+1)</f>
        <v>3.6699624544699243</v>
      </c>
      <c r="E207" s="4">
        <f t="shared" si="8"/>
        <v>39.2504321543582</v>
      </c>
      <c r="G207" s="4">
        <f t="shared" si="9"/>
        <v>-0.186</v>
      </c>
      <c r="H207" s="4">
        <f>G207*'Freq res'!$C$11/2</f>
        <v>-0.186</v>
      </c>
      <c r="I207" s="4">
        <f>G207*'Freq res'!$E$11/2</f>
        <v>-0.0732283464566929</v>
      </c>
      <c r="J207" s="4">
        <f>$G$18+$G$7/$J$18*(-($A$18^2*'Phi(z,A)'!H196)+1)</f>
        <v>3.4809363758264222</v>
      </c>
      <c r="K207" s="4">
        <f t="shared" si="10"/>
        <v>32.49013080972781</v>
      </c>
    </row>
    <row r="208" spans="1:11" ht="12.75">
      <c r="A208">
        <v>0.187</v>
      </c>
      <c r="B208" s="4">
        <f>A208*'Freq res'!$C$11/2</f>
        <v>0.187</v>
      </c>
      <c r="C208" s="4">
        <f>A208*'Freq res'!$E$11/2</f>
        <v>0.07362204724409448</v>
      </c>
      <c r="D208" s="4">
        <f>$G$18+$G$7/$J$18*($A$18^2*'Phi(z,A)'!H197+1)</f>
        <v>3.670451080492137</v>
      </c>
      <c r="E208" s="4">
        <f t="shared" si="8"/>
        <v>39.26961562328129</v>
      </c>
      <c r="G208" s="4">
        <f t="shared" si="9"/>
        <v>-0.187</v>
      </c>
      <c r="H208" s="4">
        <f>G208*'Freq res'!$C$11/2</f>
        <v>-0.187</v>
      </c>
      <c r="I208" s="4">
        <f>G208*'Freq res'!$E$11/2</f>
        <v>-0.07362204724409448</v>
      </c>
      <c r="J208" s="4">
        <f>$G$18+$G$7/$J$18*(-($A$18^2*'Phi(z,A)'!H197)+1)</f>
        <v>3.4804477498042097</v>
      </c>
      <c r="K208" s="4">
        <f t="shared" si="10"/>
        <v>32.474259164314354</v>
      </c>
    </row>
    <row r="209" spans="1:11" ht="12.75">
      <c r="A209">
        <v>0.188</v>
      </c>
      <c r="B209" s="4">
        <f>A209*'Freq res'!$C$11/2</f>
        <v>0.188</v>
      </c>
      <c r="C209" s="4">
        <f>A209*'Freq res'!$E$11/2</f>
        <v>0.07401574803149606</v>
      </c>
      <c r="D209" s="4">
        <f>$G$18+$G$7/$J$18*($A$18^2*'Phi(z,A)'!H198+1)</f>
        <v>3.6709394418474792</v>
      </c>
      <c r="E209" s="4">
        <f t="shared" si="8"/>
        <v>39.28879806959234</v>
      </c>
      <c r="G209" s="4">
        <f t="shared" si="9"/>
        <v>-0.188</v>
      </c>
      <c r="H209" s="4">
        <f>G209*'Freq res'!$C$11/2</f>
        <v>-0.188</v>
      </c>
      <c r="I209" s="4">
        <f>G209*'Freq res'!$E$11/2</f>
        <v>-0.07401574803149606</v>
      </c>
      <c r="J209" s="4">
        <f>$G$18+$G$7/$J$18*(-($A$18^2*'Phi(z,A)'!H198)+1)</f>
        <v>3.4799593884488673</v>
      </c>
      <c r="K209" s="4">
        <f t="shared" si="10"/>
        <v>32.458403862968474</v>
      </c>
    </row>
    <row r="210" spans="1:11" ht="12.75">
      <c r="A210">
        <v>0.189</v>
      </c>
      <c r="B210" s="4">
        <f>A210*'Freq res'!$C$11/2</f>
        <v>0.189</v>
      </c>
      <c r="C210" s="4">
        <f>A210*'Freq res'!$E$11/2</f>
        <v>0.07440944881889763</v>
      </c>
      <c r="D210" s="4">
        <f>$G$18+$G$7/$J$18*($A$18^2*'Phi(z,A)'!H199+1)</f>
        <v>3.6714275372393113</v>
      </c>
      <c r="E210" s="4">
        <f t="shared" si="8"/>
        <v>39.307979431667135</v>
      </c>
      <c r="G210" s="4">
        <f t="shared" si="9"/>
        <v>-0.189</v>
      </c>
      <c r="H210" s="4">
        <f>G210*'Freq res'!$C$11/2</f>
        <v>-0.189</v>
      </c>
      <c r="I210" s="4">
        <f>G210*'Freq res'!$E$11/2</f>
        <v>-0.07440944881889763</v>
      </c>
      <c r="J210" s="4">
        <f>$G$18+$G$7/$J$18*(-($A$18^2*'Phi(z,A)'!H199)+1)</f>
        <v>3.4794712930570353</v>
      </c>
      <c r="K210" s="4">
        <f t="shared" si="10"/>
        <v>32.44256493138595</v>
      </c>
    </row>
    <row r="211" spans="1:11" ht="12.75">
      <c r="A211">
        <v>0.19</v>
      </c>
      <c r="B211" s="4">
        <f>A211*'Freq res'!$C$11/2</f>
        <v>0.19</v>
      </c>
      <c r="C211" s="4">
        <f>A211*'Freq res'!$E$11/2</f>
        <v>0.0748031496062992</v>
      </c>
      <c r="D211" s="4">
        <f>$G$18+$G$7/$J$18*($A$18^2*'Phi(z,A)'!H200+1)</f>
        <v>3.6719153653727847</v>
      </c>
      <c r="E211" s="4">
        <f t="shared" si="8"/>
        <v>39.32715964784806</v>
      </c>
      <c r="G211" s="4">
        <f t="shared" si="9"/>
        <v>-0.19</v>
      </c>
      <c r="H211" s="4">
        <f>G211*'Freq res'!$C$11/2</f>
        <v>-0.19</v>
      </c>
      <c r="I211" s="4">
        <f>G211*'Freq res'!$E$11/2</f>
        <v>-0.0748031496062992</v>
      </c>
      <c r="J211" s="4">
        <f>$G$18+$G$7/$J$18*(-($A$18^2*'Phi(z,A)'!H200)+1)</f>
        <v>3.478983464923562</v>
      </c>
      <c r="K211" s="4">
        <f t="shared" si="10"/>
        <v>32.42674239514332</v>
      </c>
    </row>
    <row r="212" spans="1:11" ht="12.75">
      <c r="A212">
        <v>0.191</v>
      </c>
      <c r="B212" s="4">
        <f>A212*'Freq res'!$C$11/2</f>
        <v>0.191</v>
      </c>
      <c r="C212" s="4">
        <f>A212*'Freq res'!$E$11/2</f>
        <v>0.07519685039370078</v>
      </c>
      <c r="D212" s="4">
        <f>$G$18+$G$7/$J$18*($A$18^2*'Phi(z,A)'!H201+1)</f>
        <v>3.6724029249548527</v>
      </c>
      <c r="E212" s="4">
        <f t="shared" si="8"/>
        <v>39.346338656444665</v>
      </c>
      <c r="G212" s="4">
        <f t="shared" si="9"/>
        <v>-0.191</v>
      </c>
      <c r="H212" s="4">
        <f>G212*'Freq res'!$C$11/2</f>
        <v>-0.191</v>
      </c>
      <c r="I212" s="4">
        <f>G212*'Freq res'!$E$11/2</f>
        <v>-0.07519685039370078</v>
      </c>
      <c r="J212" s="4">
        <f>$G$18+$G$7/$J$18*(-($A$18^2*'Phi(z,A)'!H201)+1)</f>
        <v>3.478495905341494</v>
      </c>
      <c r="K212" s="4">
        <f t="shared" si="10"/>
        <v>32.41093627969796</v>
      </c>
    </row>
    <row r="213" spans="1:11" ht="12.75">
      <c r="A213">
        <v>0.192</v>
      </c>
      <c r="B213" s="4">
        <f>A213*'Freq res'!$C$11/2</f>
        <v>0.192</v>
      </c>
      <c r="C213" s="4">
        <f>A213*'Freq res'!$E$11/2</f>
        <v>0.07559055118110236</v>
      </c>
      <c r="D213" s="4">
        <f>$G$18+$G$7/$J$18*($A$18^2*'Phi(z,A)'!H202+1)</f>
        <v>3.6728902146942777</v>
      </c>
      <c r="E213" s="4">
        <f aca="true" t="shared" si="11" ref="E213:E276">EXP(D213)</f>
        <v>39.3655163957342</v>
      </c>
      <c r="G213" s="4">
        <f aca="true" t="shared" si="12" ref="G213:G276">-A213</f>
        <v>-0.192</v>
      </c>
      <c r="H213" s="4">
        <f>G213*'Freq res'!$C$11/2</f>
        <v>-0.192</v>
      </c>
      <c r="I213" s="4">
        <f>G213*'Freq res'!$E$11/2</f>
        <v>-0.07559055118110236</v>
      </c>
      <c r="J213" s="4">
        <f>$G$18+$G$7/$J$18*(-($A$18^2*'Phi(z,A)'!H202)+1)</f>
        <v>3.478008615602069</v>
      </c>
      <c r="K213" s="4">
        <f aca="true" t="shared" si="13" ref="K213:K276">EXP(J213)</f>
        <v>32.39514661038806</v>
      </c>
    </row>
    <row r="214" spans="1:11" ht="12.75">
      <c r="A214">
        <v>0.193</v>
      </c>
      <c r="B214" s="4">
        <f>A214*'Freq res'!$C$11/2</f>
        <v>0.193</v>
      </c>
      <c r="C214" s="4">
        <f>A214*'Freq res'!$E$11/2</f>
        <v>0.07598425196850393</v>
      </c>
      <c r="D214" s="4">
        <f>$G$18+$G$7/$J$18*($A$18^2*'Phi(z,A)'!H203+1)</f>
        <v>3.6733772333016406</v>
      </c>
      <c r="E214" s="4">
        <f t="shared" si="11"/>
        <v>39.38469280396215</v>
      </c>
      <c r="G214" s="4">
        <f t="shared" si="12"/>
        <v>-0.193</v>
      </c>
      <c r="H214" s="4">
        <f>G214*'Freq res'!$C$11/2</f>
        <v>-0.193</v>
      </c>
      <c r="I214" s="4">
        <f>G214*'Freq res'!$E$11/2</f>
        <v>-0.07598425196850393</v>
      </c>
      <c r="J214" s="4">
        <f>$G$18+$G$7/$J$18*(-($A$18^2*'Phi(z,A)'!H203)+1)</f>
        <v>3.477521596994706</v>
      </c>
      <c r="K214" s="4">
        <f t="shared" si="13"/>
        <v>32.37937341243277</v>
      </c>
    </row>
    <row r="215" spans="1:11" ht="12.75">
      <c r="A215">
        <v>0.194</v>
      </c>
      <c r="B215" s="4">
        <f>A215*'Freq res'!$C$11/2</f>
        <v>0.194</v>
      </c>
      <c r="C215" s="4">
        <f>A215*'Freq res'!$E$11/2</f>
        <v>0.0763779527559055</v>
      </c>
      <c r="D215" s="4">
        <f>$G$18+$G$7/$J$18*($A$18^2*'Phi(z,A)'!H204+1)</f>
        <v>3.673863979489347</v>
      </c>
      <c r="E215" s="4">
        <f t="shared" si="11"/>
        <v>39.4038678193427</v>
      </c>
      <c r="G215" s="4">
        <f t="shared" si="12"/>
        <v>-0.194</v>
      </c>
      <c r="H215" s="4">
        <f>G215*'Freq res'!$C$11/2</f>
        <v>-0.194</v>
      </c>
      <c r="I215" s="4">
        <f>G215*'Freq res'!$E$11/2</f>
        <v>-0.0763779527559055</v>
      </c>
      <c r="J215" s="4">
        <f>$G$18+$G$7/$J$18*(-($A$18^2*'Phi(z,A)'!H204)+1)</f>
        <v>3.4770348508069997</v>
      </c>
      <c r="K215" s="4">
        <f t="shared" si="13"/>
        <v>32.363616710932234</v>
      </c>
    </row>
    <row r="216" spans="1:11" ht="12.75">
      <c r="A216">
        <v>0.195</v>
      </c>
      <c r="B216" s="4">
        <f>A216*'Freq res'!$C$11/2</f>
        <v>0.195</v>
      </c>
      <c r="C216" s="4">
        <f>A216*'Freq res'!$E$11/2</f>
        <v>0.07677165354330709</v>
      </c>
      <c r="D216" s="4">
        <f>$G$18+$G$7/$J$18*($A$18^2*'Phi(z,A)'!H205+1)</f>
        <v>3.6743504519716375</v>
      </c>
      <c r="E216" s="4">
        <f t="shared" si="11"/>
        <v>39.42304138005934</v>
      </c>
      <c r="G216" s="4">
        <f t="shared" si="12"/>
        <v>-0.195</v>
      </c>
      <c r="H216" s="4">
        <f>G216*'Freq res'!$C$11/2</f>
        <v>-0.195</v>
      </c>
      <c r="I216" s="4">
        <f>G216*'Freq res'!$E$11/2</f>
        <v>-0.07677165354330709</v>
      </c>
      <c r="J216" s="4">
        <f>$G$18+$G$7/$J$18*(-($A$18^2*'Phi(z,A)'!H205)+1)</f>
        <v>3.476548378324709</v>
      </c>
      <c r="K216" s="4">
        <f t="shared" si="13"/>
        <v>32.347876530867616</v>
      </c>
    </row>
    <row r="217" spans="1:11" ht="12.75">
      <c r="A217">
        <v>0.196</v>
      </c>
      <c r="B217" s="4">
        <f>A217*'Freq res'!$C$11/2</f>
        <v>0.196</v>
      </c>
      <c r="C217" s="4">
        <f>A217*'Freq res'!$E$11/2</f>
        <v>0.07716535433070866</v>
      </c>
      <c r="D217" s="4">
        <f>$G$18+$G$7/$J$18*($A$18^2*'Phi(z,A)'!H206+1)</f>
        <v>3.6748366494645968</v>
      </c>
      <c r="E217" s="4">
        <f t="shared" si="11"/>
        <v>39.4422134242654</v>
      </c>
      <c r="G217" s="4">
        <f t="shared" si="12"/>
        <v>-0.196</v>
      </c>
      <c r="H217" s="4">
        <f>G217*'Freq res'!$C$11/2</f>
        <v>-0.196</v>
      </c>
      <c r="I217" s="4">
        <f>G217*'Freq res'!$E$11/2</f>
        <v>-0.07716535433070866</v>
      </c>
      <c r="J217" s="4">
        <f>$G$18+$G$7/$J$18*(-($A$18^2*'Phi(z,A)'!H206)+1)</f>
        <v>3.47606218083175</v>
      </c>
      <c r="K217" s="4">
        <f t="shared" si="13"/>
        <v>32.33215289710115</v>
      </c>
    </row>
    <row r="218" spans="1:11" ht="12.75">
      <c r="A218">
        <v>0.197</v>
      </c>
      <c r="B218" s="4">
        <f>A218*'Freq res'!$C$11/2</f>
        <v>0.197</v>
      </c>
      <c r="C218" s="4">
        <f>A218*'Freq res'!$E$11/2</f>
        <v>0.07755905511811023</v>
      </c>
      <c r="D218" s="4">
        <f>$G$18+$G$7/$J$18*($A$18^2*'Phi(z,A)'!H207+1)</f>
        <v>3.6753225706861588</v>
      </c>
      <c r="E218" s="4">
        <f t="shared" si="11"/>
        <v>39.4613838900845</v>
      </c>
      <c r="G218" s="4">
        <f t="shared" si="12"/>
        <v>-0.197</v>
      </c>
      <c r="H218" s="4">
        <f>G218*'Freq res'!$C$11/2</f>
        <v>-0.197</v>
      </c>
      <c r="I218" s="4">
        <f>G218*'Freq res'!$E$11/2</f>
        <v>-0.07755905511811023</v>
      </c>
      <c r="J218" s="4">
        <f>$G$18+$G$7/$J$18*(-($A$18^2*'Phi(z,A)'!H207)+1)</f>
        <v>3.475576259610188</v>
      </c>
      <c r="K218" s="4">
        <f t="shared" si="13"/>
        <v>32.316445834376275</v>
      </c>
    </row>
    <row r="219" spans="1:11" ht="12.75">
      <c r="A219">
        <v>0.198</v>
      </c>
      <c r="B219" s="4">
        <f>A219*'Freq res'!$C$11/2</f>
        <v>0.198</v>
      </c>
      <c r="C219" s="4">
        <f>A219*'Freq res'!$E$11/2</f>
        <v>0.0779527559055118</v>
      </c>
      <c r="D219" s="4">
        <f>$G$18+$G$7/$J$18*($A$18^2*'Phi(z,A)'!H208+1)</f>
        <v>3.675808214356118</v>
      </c>
      <c r="E219" s="4">
        <f t="shared" si="11"/>
        <v>39.480552715611196</v>
      </c>
      <c r="G219" s="4">
        <f t="shared" si="12"/>
        <v>-0.198</v>
      </c>
      <c r="H219" s="4">
        <f>G219*'Freq res'!$C$11/2</f>
        <v>-0.198</v>
      </c>
      <c r="I219" s="4">
        <f>G219*'Freq res'!$E$11/2</f>
        <v>-0.0779527559055118</v>
      </c>
      <c r="J219" s="4">
        <f>$G$18+$G$7/$J$18*(-($A$18^2*'Phi(z,A)'!H208)+1)</f>
        <v>3.4750906159402284</v>
      </c>
      <c r="K219" s="4">
        <f t="shared" si="13"/>
        <v>32.30075536731761</v>
      </c>
    </row>
    <row r="220" spans="1:11" ht="12.75">
      <c r="A220">
        <v>0.199</v>
      </c>
      <c r="B220" s="4">
        <f>A220*'Freq res'!$C$11/2</f>
        <v>0.199</v>
      </c>
      <c r="C220" s="4">
        <f>A220*'Freq res'!$E$11/2</f>
        <v>0.07834645669291339</v>
      </c>
      <c r="D220" s="4">
        <f>$G$18+$G$7/$J$18*($A$18^2*'Phi(z,A)'!H209+1)</f>
        <v>3.6762935791961366</v>
      </c>
      <c r="E220" s="4">
        <f t="shared" si="11"/>
        <v>39.49971983891144</v>
      </c>
      <c r="G220" s="4">
        <f t="shared" si="12"/>
        <v>-0.199</v>
      </c>
      <c r="H220" s="4">
        <f>G220*'Freq res'!$C$11/2</f>
        <v>-0.199</v>
      </c>
      <c r="I220" s="4">
        <f>G220*'Freq res'!$E$11/2</f>
        <v>-0.07834645669291339</v>
      </c>
      <c r="J220" s="4">
        <f>$G$18+$G$7/$J$18*(-($A$18^2*'Phi(z,A)'!H209)+1)</f>
        <v>3.47460525110021</v>
      </c>
      <c r="K220" s="4">
        <f t="shared" si="13"/>
        <v>32.28508152043108</v>
      </c>
    </row>
    <row r="221" spans="1:11" ht="12.75">
      <c r="A221">
        <v>0.2</v>
      </c>
      <c r="B221" s="4">
        <f>A221*'Freq res'!$C$11/2</f>
        <v>0.2</v>
      </c>
      <c r="C221" s="4">
        <f>A221*'Freq res'!$E$11/2</f>
        <v>0.07874015748031496</v>
      </c>
      <c r="D221" s="4">
        <f>$G$18+$G$7/$J$18*($A$18^2*'Phi(z,A)'!H210+1)</f>
        <v>3.676778663929753</v>
      </c>
      <c r="E221" s="4">
        <f t="shared" si="11"/>
        <v>39.51888519802317</v>
      </c>
      <c r="G221" s="4">
        <f t="shared" si="12"/>
        <v>-0.2</v>
      </c>
      <c r="H221" s="4">
        <f>G221*'Freq res'!$C$11/2</f>
        <v>-0.2</v>
      </c>
      <c r="I221" s="4">
        <f>G221*'Freq res'!$E$11/2</f>
        <v>-0.07874015748031496</v>
      </c>
      <c r="J221" s="4">
        <f>$G$18+$G$7/$J$18*(-($A$18^2*'Phi(z,A)'!H210)+1)</f>
        <v>3.4741201663665935</v>
      </c>
      <c r="K221" s="4">
        <f t="shared" si="13"/>
        <v>32.26942431810388</v>
      </c>
    </row>
    <row r="222" spans="1:11" ht="12.75">
      <c r="A222">
        <v>0.201</v>
      </c>
      <c r="B222" s="4">
        <f>A222*'Freq res'!$C$11/2</f>
        <v>0.201</v>
      </c>
      <c r="C222" s="4">
        <f>A222*'Freq res'!$E$11/2</f>
        <v>0.07913385826771653</v>
      </c>
      <c r="D222" s="4">
        <f>$G$18+$G$7/$J$18*($A$18^2*'Phi(z,A)'!H211+1)</f>
        <v>3.6772634672823887</v>
      </c>
      <c r="E222" s="4">
        <f t="shared" si="11"/>
        <v>39.53804873095676</v>
      </c>
      <c r="G222" s="4">
        <f t="shared" si="12"/>
        <v>-0.201</v>
      </c>
      <c r="H222" s="4">
        <f>G222*'Freq res'!$C$11/2</f>
        <v>-0.201</v>
      </c>
      <c r="I222" s="4">
        <f>G222*'Freq res'!$E$11/2</f>
        <v>-0.07913385826771653</v>
      </c>
      <c r="J222" s="4">
        <f>$G$18+$G$7/$J$18*(-($A$18^2*'Phi(z,A)'!H211)+1)</f>
        <v>3.473635363013958</v>
      </c>
      <c r="K222" s="4">
        <f t="shared" si="13"/>
        <v>32.25378378460472</v>
      </c>
    </row>
    <row r="223" spans="1:11" ht="12.75">
      <c r="A223">
        <v>0.202</v>
      </c>
      <c r="B223" s="4">
        <f>A223*'Freq res'!$C$11/2</f>
        <v>0.202</v>
      </c>
      <c r="C223" s="4">
        <f>A223*'Freq res'!$E$11/2</f>
        <v>0.0795275590551181</v>
      </c>
      <c r="D223" s="4">
        <f>$G$18+$G$7/$J$18*($A$18^2*'Phi(z,A)'!H212+1)</f>
        <v>3.677747987981359</v>
      </c>
      <c r="E223" s="4">
        <f t="shared" si="11"/>
        <v>39.55721037569569</v>
      </c>
      <c r="G223" s="4">
        <f t="shared" si="12"/>
        <v>-0.202</v>
      </c>
      <c r="H223" s="4">
        <f>G223*'Freq res'!$C$11/2</f>
        <v>-0.202</v>
      </c>
      <c r="I223" s="4">
        <f>G223*'Freq res'!$E$11/2</f>
        <v>-0.0795275590551181</v>
      </c>
      <c r="J223" s="4">
        <f>$G$18+$G$7/$J$18*(-($A$18^2*'Phi(z,A)'!H212)+1)</f>
        <v>3.4731508423149875</v>
      </c>
      <c r="K223" s="4">
        <f t="shared" si="13"/>
        <v>32.238159944083684</v>
      </c>
    </row>
    <row r="224" spans="1:11" ht="12.75">
      <c r="A224">
        <v>0.203</v>
      </c>
      <c r="B224" s="4">
        <f>A224*'Freq res'!$C$11/2</f>
        <v>0.203</v>
      </c>
      <c r="C224" s="4">
        <f>A224*'Freq res'!$E$11/2</f>
        <v>0.07992125984251969</v>
      </c>
      <c r="D224" s="4">
        <f>$G$18+$G$7/$J$18*($A$18^2*'Phi(z,A)'!H213+1)</f>
        <v>3.67823222475588</v>
      </c>
      <c r="E224" s="4">
        <f t="shared" si="11"/>
        <v>39.576370070197015</v>
      </c>
      <c r="G224" s="4">
        <f t="shared" si="12"/>
        <v>-0.203</v>
      </c>
      <c r="H224" s="4">
        <f>G224*'Freq res'!$C$11/2</f>
        <v>-0.203</v>
      </c>
      <c r="I224" s="4">
        <f>G224*'Freq res'!$E$11/2</f>
        <v>-0.07992125984251969</v>
      </c>
      <c r="J224" s="4">
        <f>$G$18+$G$7/$J$18*(-($A$18^2*'Phi(z,A)'!H213)+1)</f>
        <v>3.4726666055404665</v>
      </c>
      <c r="K224" s="4">
        <f t="shared" si="13"/>
        <v>32.22255282057242</v>
      </c>
    </row>
    <row r="225" spans="1:11" ht="12.75">
      <c r="A225">
        <v>0.204</v>
      </c>
      <c r="B225" s="4">
        <f>A225*'Freq res'!$C$11/2</f>
        <v>0.204</v>
      </c>
      <c r="C225" s="4">
        <f>A225*'Freq res'!$E$11/2</f>
        <v>0.08031496062992124</v>
      </c>
      <c r="D225" s="4">
        <f>$G$18+$G$7/$J$18*($A$18^2*'Phi(z,A)'!H214+1)</f>
        <v>3.6787161763370753</v>
      </c>
      <c r="E225" s="4">
        <f t="shared" si="11"/>
        <v>39.59552775239184</v>
      </c>
      <c r="G225" s="4">
        <f t="shared" si="12"/>
        <v>-0.204</v>
      </c>
      <c r="H225" s="4">
        <f>G225*'Freq res'!$C$11/2</f>
        <v>-0.204</v>
      </c>
      <c r="I225" s="4">
        <f>G225*'Freq res'!$E$11/2</f>
        <v>-0.08031496062992124</v>
      </c>
      <c r="J225" s="4">
        <f>$G$18+$G$7/$J$18*(-($A$18^2*'Phi(z,A)'!H214)+1)</f>
        <v>3.4721826539592713</v>
      </c>
      <c r="K225" s="4">
        <f t="shared" si="13"/>
        <v>32.20696243798419</v>
      </c>
    </row>
    <row r="226" spans="1:11" ht="12.75">
      <c r="A226">
        <v>0.205</v>
      </c>
      <c r="B226" s="4">
        <f>A226*'Freq res'!$C$11/2</f>
        <v>0.205</v>
      </c>
      <c r="C226" s="4">
        <f>A226*'Freq res'!$E$11/2</f>
        <v>0.08070866141732282</v>
      </c>
      <c r="D226" s="4">
        <f>$G$18+$G$7/$J$18*($A$18^2*'Phi(z,A)'!H215+1)</f>
        <v>3.6791998414579874</v>
      </c>
      <c r="E226" s="4">
        <f t="shared" si="11"/>
        <v>39.614683360186035</v>
      </c>
      <c r="G226" s="4">
        <f t="shared" si="12"/>
        <v>-0.205</v>
      </c>
      <c r="H226" s="4">
        <f>G226*'Freq res'!$C$11/2</f>
        <v>-0.205</v>
      </c>
      <c r="I226" s="4">
        <f>G226*'Freq res'!$E$11/2</f>
        <v>-0.08070866141732282</v>
      </c>
      <c r="J226" s="4">
        <f>$G$18+$G$7/$J$18*(-($A$18^2*'Phi(z,A)'!H215)+1)</f>
        <v>3.471698988838359</v>
      </c>
      <c r="K226" s="4">
        <f t="shared" si="13"/>
        <v>32.19138882011389</v>
      </c>
    </row>
    <row r="227" spans="1:11" ht="12.75">
      <c r="A227">
        <v>0.206</v>
      </c>
      <c r="B227" s="4">
        <f>A227*'Freq res'!$C$11/2</f>
        <v>0.206</v>
      </c>
      <c r="C227" s="4">
        <f>A227*'Freq res'!$E$11/2</f>
        <v>0.0811023622047244</v>
      </c>
      <c r="D227" s="4">
        <f>$G$18+$G$7/$J$18*($A$18^2*'Phi(z,A)'!H216+1)</f>
        <v>3.679683218853583</v>
      </c>
      <c r="E227" s="4">
        <f t="shared" si="11"/>
        <v>39.63383683146062</v>
      </c>
      <c r="G227" s="4">
        <f t="shared" si="12"/>
        <v>-0.206</v>
      </c>
      <c r="H227" s="4">
        <f>G227*'Freq res'!$C$11/2</f>
        <v>-0.206</v>
      </c>
      <c r="I227" s="4">
        <f>G227*'Freq res'!$E$11/2</f>
        <v>-0.0811023622047244</v>
      </c>
      <c r="J227" s="4">
        <f>$G$18+$G$7/$J$18*(-($A$18^2*'Phi(z,A)'!H216)+1)</f>
        <v>3.4712156114427635</v>
      </c>
      <c r="K227" s="4">
        <f t="shared" si="13"/>
        <v>32.17583199063819</v>
      </c>
    </row>
    <row r="228" spans="1:11" ht="12.75">
      <c r="A228">
        <v>0.207</v>
      </c>
      <c r="B228" s="4">
        <f>A228*'Freq res'!$C$11/2</f>
        <v>0.207</v>
      </c>
      <c r="C228" s="4">
        <f>A228*'Freq res'!$E$11/2</f>
        <v>0.08149606299212597</v>
      </c>
      <c r="D228" s="4">
        <f>$G$18+$G$7/$J$18*($A$18^2*'Phi(z,A)'!H217+1)</f>
        <v>3.6801663072607624</v>
      </c>
      <c r="E228" s="4">
        <f t="shared" si="11"/>
        <v>39.65298810407237</v>
      </c>
      <c r="G228" s="4">
        <f t="shared" si="12"/>
        <v>-0.207</v>
      </c>
      <c r="H228" s="4">
        <f>G228*'Freq res'!$C$11/2</f>
        <v>-0.207</v>
      </c>
      <c r="I228" s="4">
        <f>G228*'Freq res'!$E$11/2</f>
        <v>-0.08149606299212597</v>
      </c>
      <c r="J228" s="4">
        <f>$G$18+$G$7/$J$18*(-($A$18^2*'Phi(z,A)'!H217)+1)</f>
        <v>3.470732523035584</v>
      </c>
      <c r="K228" s="4">
        <f t="shared" si="13"/>
        <v>32.160291973115534</v>
      </c>
    </row>
    <row r="229" spans="1:11" ht="12.75">
      <c r="A229">
        <v>0.208</v>
      </c>
      <c r="B229" s="4">
        <f>A229*'Freq res'!$C$11/2</f>
        <v>0.208</v>
      </c>
      <c r="C229" s="4">
        <f>A229*'Freq res'!$E$11/2</f>
        <v>0.08188976377952754</v>
      </c>
      <c r="D229" s="4">
        <f>$G$18+$G$7/$J$18*($A$18^2*'Phi(z,A)'!H218+1)</f>
        <v>3.680649105418368</v>
      </c>
      <c r="E229" s="4">
        <f t="shared" si="11"/>
        <v>39.672137115854426</v>
      </c>
      <c r="G229" s="4">
        <f t="shared" si="12"/>
        <v>-0.208</v>
      </c>
      <c r="H229" s="4">
        <f>G229*'Freq res'!$C$11/2</f>
        <v>-0.208</v>
      </c>
      <c r="I229" s="4">
        <f>G229*'Freq res'!$E$11/2</f>
        <v>-0.08188976377952754</v>
      </c>
      <c r="J229" s="4">
        <f>$G$18+$G$7/$J$18*(-($A$18^2*'Phi(z,A)'!H218)+1)</f>
        <v>3.4702497248779784</v>
      </c>
      <c r="K229" s="4">
        <f t="shared" si="13"/>
        <v>32.14476879098625</v>
      </c>
    </row>
    <row r="230" spans="1:11" ht="12.75">
      <c r="A230">
        <v>0.209</v>
      </c>
      <c r="B230" s="4">
        <f>A230*'Freq res'!$C$11/2</f>
        <v>0.209</v>
      </c>
      <c r="C230" s="4">
        <f>A230*'Freq res'!$E$11/2</f>
        <v>0.08228346456692913</v>
      </c>
      <c r="D230" s="4">
        <f>$G$18+$G$7/$J$18*($A$18^2*'Phi(z,A)'!H219+1)</f>
        <v>3.6811316120671913</v>
      </c>
      <c r="E230" s="4">
        <f t="shared" si="11"/>
        <v>39.691283804616695</v>
      </c>
      <c r="G230" s="4">
        <f t="shared" si="12"/>
        <v>-0.209</v>
      </c>
      <c r="H230" s="4">
        <f>G230*'Freq res'!$C$11/2</f>
        <v>-0.209</v>
      </c>
      <c r="I230" s="4">
        <f>G230*'Freq res'!$E$11/2</f>
        <v>-0.08228346456692913</v>
      </c>
      <c r="J230" s="4">
        <f>$G$18+$G$7/$J$18*(-($A$18^2*'Phi(z,A)'!H219)+1)</f>
        <v>3.4697672182291552</v>
      </c>
      <c r="K230" s="4">
        <f t="shared" si="13"/>
        <v>32.12926246757262</v>
      </c>
    </row>
    <row r="231" spans="1:11" ht="12.75">
      <c r="A231">
        <v>0.21</v>
      </c>
      <c r="B231" s="4">
        <f>A231*'Freq res'!$C$11/2</f>
        <v>0.21</v>
      </c>
      <c r="C231" s="4">
        <f>A231*'Freq res'!$E$11/2</f>
        <v>0.0826771653543307</v>
      </c>
      <c r="D231" s="4">
        <f>$G$18+$G$7/$J$18*($A$18^2*'Phi(z,A)'!H220+1)</f>
        <v>3.681613825949982</v>
      </c>
      <c r="E231" s="4">
        <f t="shared" si="11"/>
        <v>39.71042810814658</v>
      </c>
      <c r="G231" s="4">
        <f t="shared" si="12"/>
        <v>-0.21</v>
      </c>
      <c r="H231" s="4">
        <f>G231*'Freq res'!$C$11/2</f>
        <v>-0.21</v>
      </c>
      <c r="I231" s="4">
        <f>G231*'Freq res'!$E$11/2</f>
        <v>-0.0826771653543307</v>
      </c>
      <c r="J231" s="4">
        <f>$G$18+$G$7/$J$18*(-($A$18^2*'Phi(z,A)'!H220)+1)</f>
        <v>3.4692850043463643</v>
      </c>
      <c r="K231" s="4">
        <f t="shared" si="13"/>
        <v>32.11377302607894</v>
      </c>
    </row>
    <row r="232" spans="1:11" ht="12.75">
      <c r="A232">
        <v>0.211</v>
      </c>
      <c r="B232" s="4">
        <f>A232*'Freq res'!$C$11/2</f>
        <v>0.211</v>
      </c>
      <c r="C232" s="4">
        <f>A232*'Freq res'!$E$11/2</f>
        <v>0.08307086614173227</v>
      </c>
      <c r="D232" s="4">
        <f>$G$18+$G$7/$J$18*($A$18^2*'Phi(z,A)'!H221+1)</f>
        <v>3.682095745811456</v>
      </c>
      <c r="E232" s="4">
        <f t="shared" si="11"/>
        <v>39.72956996420936</v>
      </c>
      <c r="G232" s="4">
        <f t="shared" si="12"/>
        <v>-0.211</v>
      </c>
      <c r="H232" s="4">
        <f>G232*'Freq res'!$C$11/2</f>
        <v>-0.211</v>
      </c>
      <c r="I232" s="4">
        <f>G232*'Freq res'!$E$11/2</f>
        <v>-0.08307086614173227</v>
      </c>
      <c r="J232" s="4">
        <f>$G$18+$G$7/$J$18*(-($A$18^2*'Phi(z,A)'!H221)+1)</f>
        <v>3.4688030844848905</v>
      </c>
      <c r="K232" s="4">
        <f t="shared" si="13"/>
        <v>32.09830048959158</v>
      </c>
    </row>
    <row r="233" spans="1:11" ht="12.75">
      <c r="A233">
        <v>0.212</v>
      </c>
      <c r="B233" s="4">
        <f>A233*'Freq res'!$C$11/2</f>
        <v>0.212</v>
      </c>
      <c r="C233" s="4">
        <f>A233*'Freq res'!$E$11/2</f>
        <v>0.08346456692913384</v>
      </c>
      <c r="D233" s="4">
        <f>$G$18+$G$7/$J$18*($A$18^2*'Phi(z,A)'!H222+1)</f>
        <v>3.682577370398302</v>
      </c>
      <c r="E233" s="4">
        <f t="shared" si="11"/>
        <v>39.74870931054886</v>
      </c>
      <c r="G233" s="4">
        <f t="shared" si="12"/>
        <v>-0.212</v>
      </c>
      <c r="H233" s="4">
        <f>G233*'Freq res'!$C$11/2</f>
        <v>-0.212</v>
      </c>
      <c r="I233" s="4">
        <f>G233*'Freq res'!$E$11/2</f>
        <v>-0.08346456692913384</v>
      </c>
      <c r="J233" s="4">
        <f>$G$18+$G$7/$J$18*(-($A$18^2*'Phi(z,A)'!H222)+1)</f>
        <v>3.4683214598980445</v>
      </c>
      <c r="K233" s="4">
        <f t="shared" si="13"/>
        <v>32.08284488107912</v>
      </c>
    </row>
    <row r="234" spans="1:11" ht="12.75">
      <c r="A234">
        <v>0.213</v>
      </c>
      <c r="B234" s="4">
        <f>A234*'Freq res'!$C$11/2</f>
        <v>0.213</v>
      </c>
      <c r="C234" s="4">
        <f>A234*'Freq res'!$E$11/2</f>
        <v>0.08385826771653543</v>
      </c>
      <c r="D234" s="4">
        <f>$G$18+$G$7/$J$18*($A$18^2*'Phi(z,A)'!H223+1)</f>
        <v>3.6830586984591918</v>
      </c>
      <c r="E234" s="4">
        <f t="shared" si="11"/>
        <v>39.767846084887964</v>
      </c>
      <c r="G234" s="4">
        <f t="shared" si="12"/>
        <v>-0.213</v>
      </c>
      <c r="H234" s="4">
        <f>G234*'Freq res'!$C$11/2</f>
        <v>-0.213</v>
      </c>
      <c r="I234" s="4">
        <f>G234*'Freq res'!$E$11/2</f>
        <v>-0.08385826771653543</v>
      </c>
      <c r="J234" s="4">
        <f>$G$18+$G$7/$J$18*(-($A$18^2*'Phi(z,A)'!H223)+1)</f>
        <v>3.467840131837155</v>
      </c>
      <c r="K234" s="4">
        <f t="shared" si="13"/>
        <v>32.067406223392325</v>
      </c>
    </row>
    <row r="235" spans="1:11" ht="12.75">
      <c r="A235">
        <v>0.214</v>
      </c>
      <c r="B235" s="4">
        <f>A235*'Freq res'!$C$11/2</f>
        <v>0.214</v>
      </c>
      <c r="C235" s="4">
        <f>A235*'Freq res'!$E$11/2</f>
        <v>0.084251968503937</v>
      </c>
      <c r="D235" s="4">
        <f>$G$18+$G$7/$J$18*($A$18^2*'Phi(z,A)'!H224+1)</f>
        <v>3.683539728744787</v>
      </c>
      <c r="E235" s="4">
        <f t="shared" si="11"/>
        <v>39.786980224929145</v>
      </c>
      <c r="G235" s="4">
        <f t="shared" si="12"/>
        <v>-0.214</v>
      </c>
      <c r="H235" s="4">
        <f>G235*'Freq res'!$C$11/2</f>
        <v>-0.214</v>
      </c>
      <c r="I235" s="4">
        <f>G235*'Freq res'!$E$11/2</f>
        <v>-0.084251968503937</v>
      </c>
      <c r="J235" s="4">
        <f>$G$18+$G$7/$J$18*(-($A$18^2*'Phi(z,A)'!H224)+1)</f>
        <v>3.4673591015515597</v>
      </c>
      <c r="K235" s="4">
        <f t="shared" si="13"/>
        <v>32.051984539264325</v>
      </c>
    </row>
    <row r="236" spans="1:11" ht="12.75">
      <c r="A236">
        <v>0.215</v>
      </c>
      <c r="B236" s="4">
        <f>A236*'Freq res'!$C$11/2</f>
        <v>0.215</v>
      </c>
      <c r="C236" s="4">
        <f>A236*'Freq res'!$E$11/2</f>
        <v>0.08464566929133857</v>
      </c>
      <c r="D236" s="4">
        <f>$G$18+$G$7/$J$18*($A$18^2*'Phi(z,A)'!H225+1)</f>
        <v>3.6840204600077464</v>
      </c>
      <c r="E236" s="4">
        <f t="shared" si="11"/>
        <v>39.80611166835506</v>
      </c>
      <c r="G236" s="4">
        <f t="shared" si="12"/>
        <v>-0.215</v>
      </c>
      <c r="H236" s="4">
        <f>G236*'Freq res'!$C$11/2</f>
        <v>-0.215</v>
      </c>
      <c r="I236" s="4">
        <f>G236*'Freq res'!$E$11/2</f>
        <v>-0.08464566929133857</v>
      </c>
      <c r="J236" s="4">
        <f>$G$18+$G$7/$J$18*(-($A$18^2*'Phi(z,A)'!H225)+1)</f>
        <v>3.4668783702886</v>
      </c>
      <c r="K236" s="4">
        <f t="shared" si="13"/>
        <v>32.03657985131063</v>
      </c>
    </row>
    <row r="237" spans="1:11" ht="12.75">
      <c r="A237">
        <v>0.216</v>
      </c>
      <c r="B237" s="4">
        <f>A237*'Freq res'!$C$11/2</f>
        <v>0.216</v>
      </c>
      <c r="C237" s="4">
        <f>A237*'Freq res'!$E$11/2</f>
        <v>0.08503937007874014</v>
      </c>
      <c r="D237" s="4">
        <f>$G$18+$G$7/$J$18*($A$18^2*'Phi(z,A)'!H226+1)</f>
        <v>3.6845008910027355</v>
      </c>
      <c r="E237" s="4">
        <f t="shared" si="11"/>
        <v>39.82524035282906</v>
      </c>
      <c r="G237" s="4">
        <f t="shared" si="12"/>
        <v>-0.216</v>
      </c>
      <c r="H237" s="4">
        <f>G237*'Freq res'!$C$11/2</f>
        <v>-0.216</v>
      </c>
      <c r="I237" s="4">
        <f>G237*'Freq res'!$E$11/2</f>
        <v>-0.08503937007874014</v>
      </c>
      <c r="J237" s="4">
        <f>$G$18+$G$7/$J$18*(-($A$18^2*'Phi(z,A)'!H226)+1)</f>
        <v>3.4663979392936106</v>
      </c>
      <c r="K237" s="4">
        <f t="shared" si="13"/>
        <v>32.0211921820292</v>
      </c>
    </row>
    <row r="238" spans="1:11" ht="12.75">
      <c r="A238">
        <v>0.217</v>
      </c>
      <c r="B238" s="4">
        <f>A238*'Freq res'!$C$11/2</f>
        <v>0.217</v>
      </c>
      <c r="C238" s="4">
        <f>A238*'Freq res'!$E$11/2</f>
        <v>0.08543307086614173</v>
      </c>
      <c r="D238" s="4">
        <f>$G$18+$G$7/$J$18*($A$18^2*'Phi(z,A)'!H227+1)</f>
        <v>3.684981020486435</v>
      </c>
      <c r="E238" s="4">
        <f t="shared" si="11"/>
        <v>39.844366215995855</v>
      </c>
      <c r="G238" s="4">
        <f t="shared" si="12"/>
        <v>-0.217</v>
      </c>
      <c r="H238" s="4">
        <f>G238*'Freq res'!$C$11/2</f>
        <v>-0.217</v>
      </c>
      <c r="I238" s="4">
        <f>G238*'Freq res'!$E$11/2</f>
        <v>-0.08543307086614173</v>
      </c>
      <c r="J238" s="4">
        <f>$G$18+$G$7/$J$18*(-($A$18^2*'Phi(z,A)'!H227)+1)</f>
        <v>3.4659178098099117</v>
      </c>
      <c r="K238" s="4">
        <f t="shared" si="13"/>
        <v>32.005821553800594</v>
      </c>
    </row>
    <row r="239" spans="1:11" ht="12.75">
      <c r="A239">
        <v>0.218</v>
      </c>
      <c r="B239" s="4">
        <f>A239*'Freq res'!$C$11/2</f>
        <v>0.218</v>
      </c>
      <c r="C239" s="4">
        <f>A239*'Freq res'!$E$11/2</f>
        <v>0.0858267716535433</v>
      </c>
      <c r="D239" s="4">
        <f>$G$18+$G$7/$J$18*($A$18^2*'Phi(z,A)'!H228+1)</f>
        <v>3.685460847217544</v>
      </c>
      <c r="E239" s="4">
        <f t="shared" si="11"/>
        <v>39.86348919548187</v>
      </c>
      <c r="G239" s="4">
        <f t="shared" si="12"/>
        <v>-0.218</v>
      </c>
      <c r="H239" s="4">
        <f>G239*'Freq res'!$C$11/2</f>
        <v>-0.218</v>
      </c>
      <c r="I239" s="4">
        <f>G239*'Freq res'!$E$11/2</f>
        <v>-0.0858267716535433</v>
      </c>
      <c r="J239" s="4">
        <f>$G$18+$G$7/$J$18*(-($A$18^2*'Phi(z,A)'!H228)+1)</f>
        <v>3.465437983078802</v>
      </c>
      <c r="K239" s="4">
        <f t="shared" si="13"/>
        <v>31.99046798888796</v>
      </c>
    </row>
    <row r="240" spans="1:11" ht="12.75">
      <c r="A240">
        <v>0.219</v>
      </c>
      <c r="B240" s="4">
        <f>A240*'Freq res'!$C$11/2</f>
        <v>0.219</v>
      </c>
      <c r="C240" s="4">
        <f>A240*'Freq res'!$E$11/2</f>
        <v>0.08622047244094487</v>
      </c>
      <c r="D240" s="4">
        <f>$G$18+$G$7/$J$18*($A$18^2*'Phi(z,A)'!H229+1)</f>
        <v>3.685940369956796</v>
      </c>
      <c r="E240" s="4">
        <f t="shared" si="11"/>
        <v>39.882609228896044</v>
      </c>
      <c r="G240" s="4">
        <f t="shared" si="12"/>
        <v>-0.219</v>
      </c>
      <c r="H240" s="4">
        <f>G240*'Freq res'!$C$11/2</f>
        <v>-0.219</v>
      </c>
      <c r="I240" s="4">
        <f>G240*'Freq res'!$E$11/2</f>
        <v>-0.08622047244094487</v>
      </c>
      <c r="J240" s="4">
        <f>$G$18+$G$7/$J$18*(-($A$18^2*'Phi(z,A)'!H229)+1)</f>
        <v>3.4649584603395507</v>
      </c>
      <c r="K240" s="4">
        <f t="shared" si="13"/>
        <v>31.97513150943719</v>
      </c>
    </row>
    <row r="241" spans="1:11" ht="12.75">
      <c r="A241">
        <v>0.22</v>
      </c>
      <c r="B241" s="4">
        <f>A241*'Freq res'!$C$11/2</f>
        <v>0.22</v>
      </c>
      <c r="C241" s="4">
        <f>A241*'Freq res'!$E$11/2</f>
        <v>0.08661417322834646</v>
      </c>
      <c r="D241" s="4">
        <f>$G$18+$G$7/$J$18*($A$18^2*'Phi(z,A)'!H230+1)</f>
        <v>3.6864195874669585</v>
      </c>
      <c r="E241" s="4">
        <f t="shared" si="11"/>
        <v>39.9017262538302</v>
      </c>
      <c r="G241" s="4">
        <f t="shared" si="12"/>
        <v>-0.22</v>
      </c>
      <c r="H241" s="4">
        <f>G241*'Freq res'!$C$11/2</f>
        <v>-0.22</v>
      </c>
      <c r="I241" s="4">
        <f>G241*'Freq res'!$E$11/2</f>
        <v>-0.08661417322834646</v>
      </c>
      <c r="J241" s="4">
        <f>$G$18+$G$7/$J$18*(-($A$18^2*'Phi(z,A)'!H230)+1)</f>
        <v>3.464479242829388</v>
      </c>
      <c r="K241" s="4">
        <f t="shared" si="13"/>
        <v>31.959812137476934</v>
      </c>
    </row>
    <row r="242" spans="1:11" ht="12.75">
      <c r="A242">
        <v>0.221</v>
      </c>
      <c r="B242" s="4">
        <f>A242*'Freq res'!$C$11/2</f>
        <v>0.221</v>
      </c>
      <c r="C242" s="4">
        <f>A242*'Freq res'!$E$11/2</f>
        <v>0.08700787401574803</v>
      </c>
      <c r="D242" s="4">
        <f>$G$18+$G$7/$J$18*($A$18^2*'Phi(z,A)'!H231+1)</f>
        <v>3.6868984985128463</v>
      </c>
      <c r="E242" s="4">
        <f t="shared" si="11"/>
        <v>39.92084020785968</v>
      </c>
      <c r="G242" s="4">
        <f t="shared" si="12"/>
        <v>-0.221</v>
      </c>
      <c r="H242" s="4">
        <f>G242*'Freq res'!$C$11/2</f>
        <v>-0.221</v>
      </c>
      <c r="I242" s="4">
        <f>G242*'Freq res'!$E$11/2</f>
        <v>-0.08700787401574803</v>
      </c>
      <c r="J242" s="4">
        <f>$G$18+$G$7/$J$18*(-($A$18^2*'Phi(z,A)'!H231)+1)</f>
        <v>3.4640003317834998</v>
      </c>
      <c r="K242" s="4">
        <f t="shared" si="13"/>
        <v>31.94450989491875</v>
      </c>
    </row>
    <row r="243" spans="1:11" ht="12.75">
      <c r="A243">
        <v>0.222</v>
      </c>
      <c r="B243" s="4">
        <f>A243*'Freq res'!$C$11/2</f>
        <v>0.222</v>
      </c>
      <c r="C243" s="4">
        <f>A243*'Freq res'!$E$11/2</f>
        <v>0.0874015748031496</v>
      </c>
      <c r="D243" s="4">
        <f>$G$18+$G$7/$J$18*($A$18^2*'Phi(z,A)'!H232+1)</f>
        <v>3.6873771018613284</v>
      </c>
      <c r="E243" s="4">
        <f t="shared" si="11"/>
        <v>39.93995102854397</v>
      </c>
      <c r="G243" s="4">
        <f t="shared" si="12"/>
        <v>-0.222</v>
      </c>
      <c r="H243" s="4">
        <f>G243*'Freq res'!$C$11/2</f>
        <v>-0.222</v>
      </c>
      <c r="I243" s="4">
        <f>G243*'Freq res'!$E$11/2</f>
        <v>-0.0874015748031496</v>
      </c>
      <c r="J243" s="4">
        <f>$G$18+$G$7/$J$18*(-($A$18^2*'Phi(z,A)'!H232)+1)</f>
        <v>3.463521728435018</v>
      </c>
      <c r="K243" s="4">
        <f t="shared" si="13"/>
        <v>31.929224803557158</v>
      </c>
    </row>
    <row r="244" spans="1:11" ht="12.75">
      <c r="A244">
        <v>0.223</v>
      </c>
      <c r="B244" s="4">
        <f>A244*'Freq res'!$C$11/2</f>
        <v>0.223</v>
      </c>
      <c r="C244" s="4">
        <f>A244*'Freq res'!$E$11/2</f>
        <v>0.08779527559055117</v>
      </c>
      <c r="D244" s="4">
        <f>$G$18+$G$7/$J$18*($A$18^2*'Phi(z,A)'!H233+1)</f>
        <v>3.6878553962813334</v>
      </c>
      <c r="E244" s="4">
        <f t="shared" si="11"/>
        <v>39.959058653427114</v>
      </c>
      <c r="G244" s="4">
        <f t="shared" si="12"/>
        <v>-0.223</v>
      </c>
      <c r="H244" s="4">
        <f>G244*'Freq res'!$C$11/2</f>
        <v>-0.223</v>
      </c>
      <c r="I244" s="4">
        <f>G244*'Freq res'!$E$11/2</f>
        <v>-0.08779527559055117</v>
      </c>
      <c r="J244" s="4">
        <f>$G$18+$G$7/$J$18*(-($A$18^2*'Phi(z,A)'!H233)+1)</f>
        <v>3.463043434015013</v>
      </c>
      <c r="K244" s="4">
        <f t="shared" si="13"/>
        <v>31.913956885069705</v>
      </c>
    </row>
    <row r="245" spans="1:11" ht="12.75">
      <c r="A245">
        <v>0.224</v>
      </c>
      <c r="B245" s="4">
        <f>A245*'Freq res'!$C$11/2</f>
        <v>0.224</v>
      </c>
      <c r="C245" s="4">
        <f>A245*'Freq res'!$E$11/2</f>
        <v>0.08818897637795275</v>
      </c>
      <c r="D245" s="4">
        <f>$G$18+$G$7/$J$18*($A$18^2*'Phi(z,A)'!H234+1)</f>
        <v>3.6883333805438605</v>
      </c>
      <c r="E245" s="4">
        <f t="shared" si="11"/>
        <v>39.978163020038416</v>
      </c>
      <c r="G245" s="4">
        <f t="shared" si="12"/>
        <v>-0.224</v>
      </c>
      <c r="H245" s="4">
        <f>G245*'Freq res'!$C$11/2</f>
        <v>-0.224</v>
      </c>
      <c r="I245" s="4">
        <f>G245*'Freq res'!$E$11/2</f>
        <v>-0.08818897637795275</v>
      </c>
      <c r="J245" s="4">
        <f>$G$18+$G$7/$J$18*(-($A$18^2*'Phi(z,A)'!H234)+1)</f>
        <v>3.462565449752486</v>
      </c>
      <c r="K245" s="4">
        <f t="shared" si="13"/>
        <v>31.898706161017078</v>
      </c>
    </row>
    <row r="246" spans="1:11" ht="12.75">
      <c r="A246">
        <v>0.225</v>
      </c>
      <c r="B246" s="4">
        <f>A246*'Freq res'!$C$11/2</f>
        <v>0.225</v>
      </c>
      <c r="C246" s="4">
        <f>A246*'Freq res'!$E$11/2</f>
        <v>0.08858267716535433</v>
      </c>
      <c r="D246" s="4">
        <f>$G$18+$G$7/$J$18*($A$18^2*'Phi(z,A)'!H235+1)</f>
        <v>3.688811053421986</v>
      </c>
      <c r="E246" s="4">
        <f t="shared" si="11"/>
        <v>39.99726406589294</v>
      </c>
      <c r="G246" s="4">
        <f t="shared" si="12"/>
        <v>-0.225</v>
      </c>
      <c r="H246" s="4">
        <f>G246*'Freq res'!$C$11/2</f>
        <v>-0.225</v>
      </c>
      <c r="I246" s="4">
        <f>G246*'Freq res'!$E$11/2</f>
        <v>-0.08858267716535433</v>
      </c>
      <c r="J246" s="4">
        <f>$G$18+$G$7/$J$18*(-($A$18^2*'Phi(z,A)'!H235)+1)</f>
        <v>3.4620877768743608</v>
      </c>
      <c r="K246" s="4">
        <f t="shared" si="13"/>
        <v>31.88347265284317</v>
      </c>
    </row>
    <row r="247" spans="1:11" ht="12.75">
      <c r="A247">
        <v>0.226</v>
      </c>
      <c r="B247" s="4">
        <f>A247*'Freq res'!$C$11/2</f>
        <v>0.226</v>
      </c>
      <c r="C247" s="4">
        <f>A247*'Freq res'!$E$11/2</f>
        <v>0.0889763779527559</v>
      </c>
      <c r="D247" s="4">
        <f>$G$18+$G$7/$J$18*($A$18^2*'Phi(z,A)'!H236+1)</f>
        <v>3.6892884136908695</v>
      </c>
      <c r="E247" s="4">
        <f t="shared" si="11"/>
        <v>40.01636172849207</v>
      </c>
      <c r="G247" s="4">
        <f t="shared" si="12"/>
        <v>-0.226</v>
      </c>
      <c r="H247" s="4">
        <f>G247*'Freq res'!$C$11/2</f>
        <v>-0.226</v>
      </c>
      <c r="I247" s="4">
        <f>G247*'Freq res'!$E$11/2</f>
        <v>-0.0889763779527559</v>
      </c>
      <c r="J247" s="4">
        <f>$G$18+$G$7/$J$18*(-($A$18^2*'Phi(z,A)'!H236)+1)</f>
        <v>3.461610416605477</v>
      </c>
      <c r="K247" s="4">
        <f t="shared" si="13"/>
        <v>31.868256381875213</v>
      </c>
    </row>
    <row r="248" spans="1:11" ht="12.75">
      <c r="A248">
        <v>0.227</v>
      </c>
      <c r="B248" s="4">
        <f>A248*'Freq res'!$C$11/2</f>
        <v>0.227</v>
      </c>
      <c r="C248" s="4">
        <f>A248*'Freq res'!$E$11/2</f>
        <v>0.08937007874015748</v>
      </c>
      <c r="D248" s="4">
        <f>$G$18+$G$7/$J$18*($A$18^2*'Phi(z,A)'!H237+1)</f>
        <v>3.689765460127765</v>
      </c>
      <c r="E248" s="4">
        <f t="shared" si="11"/>
        <v>40.03545594532412</v>
      </c>
      <c r="G248" s="4">
        <f t="shared" si="12"/>
        <v>-0.227</v>
      </c>
      <c r="H248" s="4">
        <f>G248*'Freq res'!$C$11/2</f>
        <v>-0.227</v>
      </c>
      <c r="I248" s="4">
        <f>G248*'Freq res'!$E$11/2</f>
        <v>-0.08937007874015748</v>
      </c>
      <c r="J248" s="4">
        <f>$G$18+$G$7/$J$18*(-($A$18^2*'Phi(z,A)'!H237)+1)</f>
        <v>3.4611333701685814</v>
      </c>
      <c r="K248" s="4">
        <f t="shared" si="13"/>
        <v>31.853057369323793</v>
      </c>
    </row>
    <row r="249" spans="1:11" ht="12.75">
      <c r="A249">
        <v>0.228</v>
      </c>
      <c r="B249" s="4">
        <f>A249*'Freq res'!$C$11/2</f>
        <v>0.228</v>
      </c>
      <c r="C249" s="4">
        <f>A249*'Freq res'!$E$11/2</f>
        <v>0.08976377952755905</v>
      </c>
      <c r="D249" s="4">
        <f>$G$18+$G$7/$J$18*($A$18^2*'Phi(z,A)'!H238+1)</f>
        <v>3.6902421915120263</v>
      </c>
      <c r="E249" s="4">
        <f t="shared" si="11"/>
        <v>40.05454665386484</v>
      </c>
      <c r="G249" s="4">
        <f t="shared" si="12"/>
        <v>-0.228</v>
      </c>
      <c r="H249" s="4">
        <f>G249*'Freq res'!$C$11/2</f>
        <v>-0.228</v>
      </c>
      <c r="I249" s="4">
        <f>G249*'Freq res'!$E$11/2</f>
        <v>-0.08976377952755905</v>
      </c>
      <c r="J249" s="4">
        <f>$G$18+$G$7/$J$18*(-($A$18^2*'Phi(z,A)'!H238)+1)</f>
        <v>3.4606566387843203</v>
      </c>
      <c r="K249" s="4">
        <f t="shared" si="13"/>
        <v>31.837875636283005</v>
      </c>
    </row>
    <row r="250" spans="1:11" ht="12.75">
      <c r="A250">
        <v>0.229</v>
      </c>
      <c r="B250" s="4">
        <f>A250*'Freq res'!$C$11/2</f>
        <v>0.229</v>
      </c>
      <c r="C250" s="4">
        <f>A250*'Freq res'!$E$11/2</f>
        <v>0.09015748031496063</v>
      </c>
      <c r="D250" s="4">
        <f>$G$18+$G$7/$J$18*($A$18^2*'Phi(z,A)'!H239+1)</f>
        <v>3.690718606625115</v>
      </c>
      <c r="E250" s="4">
        <f t="shared" si="11"/>
        <v>40.073633791578075</v>
      </c>
      <c r="G250" s="4">
        <f t="shared" si="12"/>
        <v>-0.229</v>
      </c>
      <c r="H250" s="4">
        <f>G250*'Freq res'!$C$11/2</f>
        <v>-0.229</v>
      </c>
      <c r="I250" s="4">
        <f>G250*'Freq res'!$E$11/2</f>
        <v>-0.09015748031496063</v>
      </c>
      <c r="J250" s="4">
        <f>$G$18+$G$7/$J$18*(-($A$18^2*'Phi(z,A)'!H239)+1)</f>
        <v>3.4601802236712316</v>
      </c>
      <c r="K250" s="4">
        <f t="shared" si="13"/>
        <v>31.82271120373049</v>
      </c>
    </row>
    <row r="251" spans="1:11" ht="12.75">
      <c r="A251">
        <v>0.23</v>
      </c>
      <c r="B251" s="4">
        <f>A251*'Freq res'!$C$11/2</f>
        <v>0.23</v>
      </c>
      <c r="C251" s="4">
        <f>A251*'Freq res'!$E$11/2</f>
        <v>0.0905511811023622</v>
      </c>
      <c r="D251" s="4">
        <f>$G$18+$G$7/$J$18*($A$18^2*'Phi(z,A)'!H240+1)</f>
        <v>3.691194704250609</v>
      </c>
      <c r="E251" s="4">
        <f t="shared" si="11"/>
        <v>40.09271729591624</v>
      </c>
      <c r="G251" s="4">
        <f t="shared" si="12"/>
        <v>-0.23</v>
      </c>
      <c r="H251" s="4">
        <f>G251*'Freq res'!$C$11/2</f>
        <v>-0.23</v>
      </c>
      <c r="I251" s="4">
        <f>G251*'Freq res'!$E$11/2</f>
        <v>-0.0905511811023622</v>
      </c>
      <c r="J251" s="4">
        <f>$G$18+$G$7/$J$18*(-($A$18^2*'Phi(z,A)'!H240)+1)</f>
        <v>3.4597041260457377</v>
      </c>
      <c r="K251" s="4">
        <f t="shared" si="13"/>
        <v>31.80756409252757</v>
      </c>
    </row>
    <row r="252" spans="1:11" ht="12.75">
      <c r="A252">
        <v>0.231</v>
      </c>
      <c r="B252" s="4">
        <f>A252*'Freq res'!$C$11/2</f>
        <v>0.231</v>
      </c>
      <c r="C252" s="4">
        <f>A252*'Freq res'!$E$11/2</f>
        <v>0.09094488188976378</v>
      </c>
      <c r="D252" s="4">
        <f>$G$18+$G$7/$J$18*($A$18^2*'Phi(z,A)'!H241+1)</f>
        <v>3.6916704831742093</v>
      </c>
      <c r="E252" s="4">
        <f t="shared" si="11"/>
        <v>40.11179710432094</v>
      </c>
      <c r="G252" s="4">
        <f t="shared" si="12"/>
        <v>-0.231</v>
      </c>
      <c r="H252" s="4">
        <f>G252*'Freq res'!$C$11/2</f>
        <v>-0.231</v>
      </c>
      <c r="I252" s="4">
        <f>G252*'Freq res'!$E$11/2</f>
        <v>-0.09094488188976378</v>
      </c>
      <c r="J252" s="4">
        <f>$G$18+$G$7/$J$18*(-($A$18^2*'Phi(z,A)'!H241)+1)</f>
        <v>3.4592283471221372</v>
      </c>
      <c r="K252" s="4">
        <f t="shared" si="13"/>
        <v>31.792434323419307</v>
      </c>
    </row>
    <row r="253" spans="1:11" ht="12.75">
      <c r="A253">
        <v>0.232</v>
      </c>
      <c r="B253" s="4">
        <f>A253*'Freq res'!$C$11/2</f>
        <v>0.232</v>
      </c>
      <c r="C253" s="4">
        <f>A253*'Freq res'!$E$11/2</f>
        <v>0.09133858267716535</v>
      </c>
      <c r="D253" s="4">
        <f>$G$18+$G$7/$J$18*($A$18^2*'Phi(z,A)'!H242+1)</f>
        <v>3.6921459421837484</v>
      </c>
      <c r="E253" s="4">
        <f t="shared" si="11"/>
        <v>40.13087315422353</v>
      </c>
      <c r="G253" s="4">
        <f t="shared" si="12"/>
        <v>-0.232</v>
      </c>
      <c r="H253" s="4">
        <f>G253*'Freq res'!$C$11/2</f>
        <v>-0.232</v>
      </c>
      <c r="I253" s="4">
        <f>G253*'Freq res'!$E$11/2</f>
        <v>-0.09133858267716535</v>
      </c>
      <c r="J253" s="4">
        <f>$G$18+$G$7/$J$18*(-($A$18^2*'Phi(z,A)'!H242)+1)</f>
        <v>3.458752888112598</v>
      </c>
      <c r="K253" s="4">
        <f t="shared" si="13"/>
        <v>31.77732191703464</v>
      </c>
    </row>
    <row r="254" spans="1:11" ht="12.75">
      <c r="A254">
        <v>0.233</v>
      </c>
      <c r="B254" s="4">
        <f>A254*'Freq res'!$C$11/2</f>
        <v>0.233</v>
      </c>
      <c r="C254" s="4">
        <f>A254*'Freq res'!$E$11/2</f>
        <v>0.09173228346456692</v>
      </c>
      <c r="D254" s="4">
        <f>$G$18+$G$7/$J$18*($A$18^2*'Phi(z,A)'!H243+1)</f>
        <v>3.692621080069198</v>
      </c>
      <c r="E254" s="4">
        <f t="shared" si="11"/>
        <v>40.1499453830457</v>
      </c>
      <c r="G254" s="4">
        <f t="shared" si="12"/>
        <v>-0.233</v>
      </c>
      <c r="H254" s="4">
        <f>G254*'Freq res'!$C$11/2</f>
        <v>-0.233</v>
      </c>
      <c r="I254" s="4">
        <f>G254*'Freq res'!$E$11/2</f>
        <v>-0.09173228346456692</v>
      </c>
      <c r="J254" s="4">
        <f>$G$18+$G$7/$J$18*(-($A$18^2*'Phi(z,A)'!H243)+1)</f>
        <v>3.4582777502271487</v>
      </c>
      <c r="K254" s="4">
        <f t="shared" si="13"/>
        <v>31.762226893886403</v>
      </c>
    </row>
    <row r="255" spans="1:11" ht="12.75">
      <c r="A255">
        <v>0.234</v>
      </c>
      <c r="B255" s="4">
        <f>A255*'Freq res'!$C$11/2</f>
        <v>0.234</v>
      </c>
      <c r="C255" s="4">
        <f>A255*'Freq res'!$E$11/2</f>
        <v>0.0921259842519685</v>
      </c>
      <c r="D255" s="4">
        <f>$G$18+$G$7/$J$18*($A$18^2*'Phi(z,A)'!H244+1)</f>
        <v>3.693095895622675</v>
      </c>
      <c r="E255" s="4">
        <f t="shared" si="11"/>
        <v>40.169013728200014</v>
      </c>
      <c r="G255" s="4">
        <f t="shared" si="12"/>
        <v>-0.234</v>
      </c>
      <c r="H255" s="4">
        <f>G255*'Freq res'!$C$11/2</f>
        <v>-0.234</v>
      </c>
      <c r="I255" s="4">
        <f>G255*'Freq res'!$E$11/2</f>
        <v>-0.0921259842519685</v>
      </c>
      <c r="J255" s="4">
        <f>$G$18+$G$7/$J$18*(-($A$18^2*'Phi(z,A)'!H244)+1)</f>
        <v>3.4578029346736714</v>
      </c>
      <c r="K255" s="4">
        <f t="shared" si="13"/>
        <v>31.747149274371512</v>
      </c>
    </row>
    <row r="256" spans="1:11" ht="12.75">
      <c r="A256">
        <v>0.235</v>
      </c>
      <c r="B256" s="4">
        <f>A256*'Freq res'!$C$11/2</f>
        <v>0.235</v>
      </c>
      <c r="C256" s="4">
        <f>A256*'Freq res'!$E$11/2</f>
        <v>0.09251968503937007</v>
      </c>
      <c r="D256" s="4">
        <f>$G$18+$G$7/$J$18*($A$18^2*'Phi(z,A)'!H245+1)</f>
        <v>3.693570387638453</v>
      </c>
      <c r="E256" s="4">
        <f t="shared" si="11"/>
        <v>40.18807812709057</v>
      </c>
      <c r="G256" s="4">
        <f t="shared" si="12"/>
        <v>-0.235</v>
      </c>
      <c r="H256" s="4">
        <f>G256*'Freq res'!$C$11/2</f>
        <v>-0.235</v>
      </c>
      <c r="I256" s="4">
        <f>G256*'Freq res'!$E$11/2</f>
        <v>-0.09251968503937007</v>
      </c>
      <c r="J256" s="4">
        <f>$G$18+$G$7/$J$18*(-($A$18^2*'Phi(z,A)'!H245)+1)</f>
        <v>3.4573284426578934</v>
      </c>
      <c r="K256" s="4">
        <f t="shared" si="13"/>
        <v>31.73208907877095</v>
      </c>
    </row>
    <row r="257" spans="1:11" ht="12.75">
      <c r="A257">
        <v>0.236</v>
      </c>
      <c r="B257" s="4">
        <f>A257*'Freq res'!$C$11/2</f>
        <v>0.236</v>
      </c>
      <c r="C257" s="4">
        <f>A257*'Freq res'!$E$11/2</f>
        <v>0.09291338582677164</v>
      </c>
      <c r="D257" s="4">
        <f>$G$18+$G$7/$J$18*($A$18^2*'Phi(z,A)'!H246+1)</f>
        <v>3.694044554912965</v>
      </c>
      <c r="E257" s="4">
        <f t="shared" si="11"/>
        <v>40.20713851711343</v>
      </c>
      <c r="G257" s="4">
        <f t="shared" si="12"/>
        <v>-0.236</v>
      </c>
      <c r="H257" s="4">
        <f>G257*'Freq res'!$C$11/2</f>
        <v>-0.236</v>
      </c>
      <c r="I257" s="4">
        <f>G257*'Freq res'!$E$11/2</f>
        <v>-0.09291338582677164</v>
      </c>
      <c r="J257" s="4">
        <f>$G$18+$G$7/$J$18*(-($A$18^2*'Phi(z,A)'!H246)+1)</f>
        <v>3.4568542753833817</v>
      </c>
      <c r="K257" s="4">
        <f t="shared" si="13"/>
        <v>31.71704632725</v>
      </c>
    </row>
    <row r="258" spans="1:11" ht="12.75">
      <c r="A258">
        <v>0.237</v>
      </c>
      <c r="B258" s="4">
        <f>A258*'Freq res'!$C$11/2</f>
        <v>0.237</v>
      </c>
      <c r="C258" s="4">
        <f>A258*'Freq res'!$E$11/2</f>
        <v>0.09330708661417321</v>
      </c>
      <c r="D258" s="4">
        <f>$G$18+$G$7/$J$18*($A$18^2*'Phi(z,A)'!H247+1)</f>
        <v>3.694518396244814</v>
      </c>
      <c r="E258" s="4">
        <f t="shared" si="11"/>
        <v>40.22619483565734</v>
      </c>
      <c r="G258" s="4">
        <f t="shared" si="12"/>
        <v>-0.237</v>
      </c>
      <c r="H258" s="4">
        <f>G258*'Freq res'!$C$11/2</f>
        <v>-0.237</v>
      </c>
      <c r="I258" s="4">
        <f>G258*'Freq res'!$E$11/2</f>
        <v>-0.09330708661417321</v>
      </c>
      <c r="J258" s="4">
        <f>$G$18+$G$7/$J$18*(-($A$18^2*'Phi(z,A)'!H247)+1)</f>
        <v>3.4563804340515327</v>
      </c>
      <c r="K258" s="4">
        <f t="shared" si="13"/>
        <v>31.702021039858202</v>
      </c>
    </row>
    <row r="259" spans="1:11" ht="12.75">
      <c r="A259">
        <v>0.238</v>
      </c>
      <c r="B259" s="4">
        <f>A259*'Freq res'!$C$11/2</f>
        <v>0.238</v>
      </c>
      <c r="C259" s="4">
        <f>A259*'Freq res'!$E$11/2</f>
        <v>0.0937007874015748</v>
      </c>
      <c r="D259" s="4">
        <f>$G$18+$G$7/$J$18*($A$18^2*'Phi(z,A)'!H248+1)</f>
        <v>3.6949919104347804</v>
      </c>
      <c r="E259" s="4">
        <f t="shared" si="11"/>
        <v>40.245247020104244</v>
      </c>
      <c r="G259" s="4">
        <f t="shared" si="12"/>
        <v>-0.238</v>
      </c>
      <c r="H259" s="4">
        <f>G259*'Freq res'!$C$11/2</f>
        <v>-0.238</v>
      </c>
      <c r="I259" s="4">
        <f>G259*'Freq res'!$E$11/2</f>
        <v>-0.0937007874015748</v>
      </c>
      <c r="J259" s="4">
        <f>$G$18+$G$7/$J$18*(-($A$18^2*'Phi(z,A)'!H248)+1)</f>
        <v>3.455906919861566</v>
      </c>
      <c r="K259" s="4">
        <f t="shared" si="13"/>
        <v>31.687013236529545</v>
      </c>
    </row>
    <row r="260" spans="1:11" ht="12.75">
      <c r="A260">
        <v>0.239</v>
      </c>
      <c r="B260" s="4">
        <f>A260*'Freq res'!$C$11/2</f>
        <v>0.239</v>
      </c>
      <c r="C260" s="4">
        <f>A260*'Freq res'!$E$11/2</f>
        <v>0.09409448818897637</v>
      </c>
      <c r="D260" s="4">
        <f>$G$18+$G$7/$J$18*($A$18^2*'Phi(z,A)'!H249+1)</f>
        <v>3.6954650962858286</v>
      </c>
      <c r="E260" s="4">
        <f t="shared" si="11"/>
        <v>40.26429500782983</v>
      </c>
      <c r="G260" s="4">
        <f t="shared" si="12"/>
        <v>-0.239</v>
      </c>
      <c r="H260" s="4">
        <f>G260*'Freq res'!$C$11/2</f>
        <v>-0.239</v>
      </c>
      <c r="I260" s="4">
        <f>G260*'Freq res'!$E$11/2</f>
        <v>-0.09409448818897637</v>
      </c>
      <c r="J260" s="4">
        <f>$G$18+$G$7/$J$18*(-($A$18^2*'Phi(z,A)'!H249)+1)</f>
        <v>3.455433734010518</v>
      </c>
      <c r="K260" s="4">
        <f t="shared" si="13"/>
        <v>31.67202293708254</v>
      </c>
    </row>
    <row r="261" spans="1:11" ht="12.75">
      <c r="A261">
        <v>0.24</v>
      </c>
      <c r="B261" s="4">
        <f>A261*'Freq res'!$C$11/2</f>
        <v>0.24</v>
      </c>
      <c r="C261" s="4">
        <f>A261*'Freq res'!$E$11/2</f>
        <v>0.09448818897637794</v>
      </c>
      <c r="D261" s="4">
        <f>$G$18+$G$7/$J$18*($A$18^2*'Phi(z,A)'!H250+1)</f>
        <v>3.6959379526031153</v>
      </c>
      <c r="E261" s="4">
        <f t="shared" si="11"/>
        <v>40.28333873620417</v>
      </c>
      <c r="G261" s="4">
        <f t="shared" si="12"/>
        <v>-0.24</v>
      </c>
      <c r="H261" s="4">
        <f>G261*'Freq res'!$C$11/2</f>
        <v>-0.24</v>
      </c>
      <c r="I261" s="4">
        <f>G261*'Freq res'!$E$11/2</f>
        <v>-0.09448818897637794</v>
      </c>
      <c r="J261" s="4">
        <f>$G$18+$G$7/$J$18*(-($A$18^2*'Phi(z,A)'!H250)+1)</f>
        <v>3.4549608776932312</v>
      </c>
      <c r="K261" s="4">
        <f t="shared" si="13"/>
        <v>31.657050161220305</v>
      </c>
    </row>
    <row r="262" spans="1:11" ht="12.75">
      <c r="A262">
        <v>0.241</v>
      </c>
      <c r="B262" s="4">
        <f>A262*'Freq res'!$C$11/2</f>
        <v>0.241</v>
      </c>
      <c r="C262" s="4">
        <f>A262*'Freq res'!$E$11/2</f>
        <v>0.09488188976377952</v>
      </c>
      <c r="D262" s="4">
        <f>$G$18+$G$7/$J$18*($A$18^2*'Phi(z,A)'!H251+1)</f>
        <v>3.6964104781939966</v>
      </c>
      <c r="E262" s="4">
        <f t="shared" si="11"/>
        <v>40.30237814259228</v>
      </c>
      <c r="G262" s="4">
        <f t="shared" si="12"/>
        <v>-0.241</v>
      </c>
      <c r="H262" s="4">
        <f>G262*'Freq res'!$C$11/2</f>
        <v>-0.241</v>
      </c>
      <c r="I262" s="4">
        <f>G262*'Freq res'!$E$11/2</f>
        <v>-0.09488188976377952</v>
      </c>
      <c r="J262" s="4">
        <f>$G$18+$G$7/$J$18*(-($A$18^2*'Phi(z,A)'!H251)+1)</f>
        <v>3.45448835210235</v>
      </c>
      <c r="K262" s="4">
        <f t="shared" si="13"/>
        <v>31.642094928530664</v>
      </c>
    </row>
    <row r="263" spans="1:11" ht="12.75">
      <c r="A263">
        <v>0.242</v>
      </c>
      <c r="B263" s="4">
        <f>A263*'Freq res'!$C$11/2</f>
        <v>0.242</v>
      </c>
      <c r="C263" s="4">
        <f>A263*'Freq res'!$E$11/2</f>
        <v>0.0952755905511811</v>
      </c>
      <c r="D263" s="4">
        <f>$G$18+$G$7/$J$18*($A$18^2*'Phi(z,A)'!H252+1)</f>
        <v>3.696882671868035</v>
      </c>
      <c r="E263" s="4">
        <f t="shared" si="11"/>
        <v>40.32141316435467</v>
      </c>
      <c r="G263" s="4">
        <f t="shared" si="12"/>
        <v>-0.242</v>
      </c>
      <c r="H263" s="4">
        <f>G263*'Freq res'!$C$11/2</f>
        <v>-0.242</v>
      </c>
      <c r="I263" s="4">
        <f>G263*'Freq res'!$E$11/2</f>
        <v>-0.0952755905511811</v>
      </c>
      <c r="J263" s="4">
        <f>$G$18+$G$7/$J$18*(-($A$18^2*'Phi(z,A)'!H252)+1)</f>
        <v>3.4540161584283116</v>
      </c>
      <c r="K263" s="4">
        <f t="shared" si="13"/>
        <v>31.62715725848629</v>
      </c>
    </row>
    <row r="264" spans="1:11" ht="12.75">
      <c r="A264">
        <v>0.243</v>
      </c>
      <c r="B264" s="4">
        <f>A264*'Freq res'!$C$11/2</f>
        <v>0.243</v>
      </c>
      <c r="C264" s="4">
        <f>A264*'Freq res'!$E$11/2</f>
        <v>0.09566929133858267</v>
      </c>
      <c r="D264" s="4">
        <f>$G$18+$G$7/$J$18*($A$18^2*'Phi(z,A)'!H253+1)</f>
        <v>3.6973545324370085</v>
      </c>
      <c r="E264" s="4">
        <f t="shared" si="11"/>
        <v>40.34044373884797</v>
      </c>
      <c r="G264" s="4">
        <f t="shared" si="12"/>
        <v>-0.243</v>
      </c>
      <c r="H264" s="4">
        <f>G264*'Freq res'!$C$11/2</f>
        <v>-0.243</v>
      </c>
      <c r="I264" s="4">
        <f>G264*'Freq res'!$E$11/2</f>
        <v>-0.09566929133858267</v>
      </c>
      <c r="J264" s="4">
        <f>$G$18+$G$7/$J$18*(-($A$18^2*'Phi(z,A)'!H253)+1)</f>
        <v>3.453544297859338</v>
      </c>
      <c r="K264" s="4">
        <f t="shared" si="13"/>
        <v>31.612237170444736</v>
      </c>
    </row>
    <row r="265" spans="1:11" ht="12.75">
      <c r="A265">
        <v>0.244</v>
      </c>
      <c r="B265" s="4">
        <f>A265*'Freq res'!$C$11/2</f>
        <v>0.244</v>
      </c>
      <c r="C265" s="4">
        <f>A265*'Freq res'!$E$11/2</f>
        <v>0.09606299212598424</v>
      </c>
      <c r="D265" s="4">
        <f>$G$18+$G$7/$J$18*($A$18^2*'Phi(z,A)'!H254+1)</f>
        <v>3.6978260587149157</v>
      </c>
      <c r="E265" s="4">
        <f t="shared" si="11"/>
        <v>40.35946980342546</v>
      </c>
      <c r="G265" s="4">
        <f t="shared" si="12"/>
        <v>-0.244</v>
      </c>
      <c r="H265" s="4">
        <f>G265*'Freq res'!$C$11/2</f>
        <v>-0.244</v>
      </c>
      <c r="I265" s="4">
        <f>G265*'Freq res'!$E$11/2</f>
        <v>-0.09606299212598424</v>
      </c>
      <c r="J265" s="4">
        <f>$G$18+$G$7/$J$18*(-($A$18^2*'Phi(z,A)'!H254)+1)</f>
        <v>3.453072771581431</v>
      </c>
      <c r="K265" s="4">
        <f t="shared" si="13"/>
        <v>31.59733468364862</v>
      </c>
    </row>
    <row r="266" spans="1:11" ht="12.75">
      <c r="A266">
        <v>0.245</v>
      </c>
      <c r="B266" s="4">
        <f>A266*'Freq res'!$C$11/2</f>
        <v>0.245</v>
      </c>
      <c r="C266" s="4">
        <f>A266*'Freq res'!$E$11/2</f>
        <v>0.09645669291338582</v>
      </c>
      <c r="D266" s="4">
        <f>$G$18+$G$7/$J$18*($A$18^2*'Phi(z,A)'!H255+1)</f>
        <v>3.6982972495179856</v>
      </c>
      <c r="E266" s="4">
        <f t="shared" si="11"/>
        <v>40.37849129543773</v>
      </c>
      <c r="G266" s="4">
        <f t="shared" si="12"/>
        <v>-0.245</v>
      </c>
      <c r="H266" s="4">
        <f>G266*'Freq res'!$C$11/2</f>
        <v>-0.245</v>
      </c>
      <c r="I266" s="4">
        <f>G266*'Freq res'!$E$11/2</f>
        <v>-0.09645669291338582</v>
      </c>
      <c r="J266" s="4">
        <f>$G$18+$G$7/$J$18*(-($A$18^2*'Phi(z,A)'!H255)+1)</f>
        <v>3.452601580778361</v>
      </c>
      <c r="K266" s="4">
        <f t="shared" si="13"/>
        <v>31.582449817225637</v>
      </c>
    </row>
    <row r="267" spans="1:11" ht="12.75">
      <c r="A267">
        <v>0.246</v>
      </c>
      <c r="B267" s="4">
        <f>A267*'Freq res'!$C$11/2</f>
        <v>0.246</v>
      </c>
      <c r="C267" s="4">
        <f>A267*'Freq res'!$E$11/2</f>
        <v>0.0968503937007874</v>
      </c>
      <c r="D267" s="4">
        <f>$G$18+$G$7/$J$18*($A$18^2*'Phi(z,A)'!H256+1)</f>
        <v>3.6987681036646833</v>
      </c>
      <c r="E267" s="4">
        <f t="shared" si="11"/>
        <v>40.397508152233186</v>
      </c>
      <c r="G267" s="4">
        <f t="shared" si="12"/>
        <v>-0.246</v>
      </c>
      <c r="H267" s="4">
        <f>G267*'Freq res'!$C$11/2</f>
        <v>-0.246</v>
      </c>
      <c r="I267" s="4">
        <f>G267*'Freq res'!$E$11/2</f>
        <v>-0.0968503937007874</v>
      </c>
      <c r="J267" s="4">
        <f>$G$18+$G$7/$J$18*(-($A$18^2*'Phi(z,A)'!H256)+1)</f>
        <v>3.452130726631663</v>
      </c>
      <c r="K267" s="4">
        <f t="shared" si="13"/>
        <v>31.56758259018875</v>
      </c>
    </row>
    <row r="268" spans="1:11" ht="12.75">
      <c r="A268">
        <v>0.247</v>
      </c>
      <c r="B268" s="4">
        <f>A268*'Freq res'!$C$11/2</f>
        <v>0.247</v>
      </c>
      <c r="C268" s="4">
        <f>A268*'Freq res'!$E$11/2</f>
        <v>0.09724409448818896</v>
      </c>
      <c r="D268" s="4">
        <f>$G$18+$G$7/$J$18*($A$18^2*'Phi(z,A)'!H257+1)</f>
        <v>3.6992386199757186</v>
      </c>
      <c r="E268" s="4">
        <f t="shared" si="11"/>
        <v>40.416520311158685</v>
      </c>
      <c r="G268" s="4">
        <f t="shared" si="12"/>
        <v>-0.247</v>
      </c>
      <c r="H268" s="4">
        <f>G268*'Freq res'!$C$11/2</f>
        <v>-0.247</v>
      </c>
      <c r="I268" s="4">
        <f>G268*'Freq res'!$E$11/2</f>
        <v>-0.09724409448818896</v>
      </c>
      <c r="J268" s="4">
        <f>$G$18+$G$7/$J$18*(-($A$18^2*'Phi(z,A)'!H257)+1)</f>
        <v>3.451660210320628</v>
      </c>
      <c r="K268" s="4">
        <f t="shared" si="13"/>
        <v>31.552733021436225</v>
      </c>
    </row>
    <row r="269" spans="1:11" ht="12.75">
      <c r="A269">
        <v>0.248</v>
      </c>
      <c r="B269" s="4">
        <f>A269*'Freq res'!$C$11/2</f>
        <v>0.248</v>
      </c>
      <c r="C269" s="4">
        <f>A269*'Freq res'!$E$11/2</f>
        <v>0.09763779527559054</v>
      </c>
      <c r="D269" s="4">
        <f>$G$18+$G$7/$J$18*($A$18^2*'Phi(z,A)'!H258+1)</f>
        <v>3.6997087972740514</v>
      </c>
      <c r="E269" s="4">
        <f t="shared" si="11"/>
        <v>40.435527709560056</v>
      </c>
      <c r="G269" s="4">
        <f t="shared" si="12"/>
        <v>-0.248</v>
      </c>
      <c r="H269" s="4">
        <f>G269*'Freq res'!$C$11/2</f>
        <v>-0.248</v>
      </c>
      <c r="I269" s="4">
        <f>G269*'Freq res'!$E$11/2</f>
        <v>-0.09763779527559054</v>
      </c>
      <c r="J269" s="4">
        <f>$G$18+$G$7/$J$18*(-($A$18^2*'Phi(z,A)'!H258)+1)</f>
        <v>3.451190033022295</v>
      </c>
      <c r="K269" s="4">
        <f t="shared" si="13"/>
        <v>31.537901129751805</v>
      </c>
    </row>
    <row r="270" spans="1:11" ht="12.75">
      <c r="A270">
        <v>0.249</v>
      </c>
      <c r="B270" s="4">
        <f>A270*'Freq res'!$C$11/2</f>
        <v>0.249</v>
      </c>
      <c r="C270" s="4">
        <f>A270*'Freq res'!$E$11/2</f>
        <v>0.09803149606299212</v>
      </c>
      <c r="D270" s="4">
        <f>$G$18+$G$7/$J$18*($A$18^2*'Phi(z,A)'!H259+1)</f>
        <v>3.7001786343849017</v>
      </c>
      <c r="E270" s="4">
        <f t="shared" si="11"/>
        <v>40.45453028478278</v>
      </c>
      <c r="G270" s="4">
        <f t="shared" si="12"/>
        <v>-0.249</v>
      </c>
      <c r="H270" s="4">
        <f>G270*'Freq res'!$C$11/2</f>
        <v>-0.249</v>
      </c>
      <c r="I270" s="4">
        <f>G270*'Freq res'!$E$11/2</f>
        <v>-0.09803149606299212</v>
      </c>
      <c r="J270" s="4">
        <f>$G$18+$G$7/$J$18*(-($A$18^2*'Phi(z,A)'!H259)+1)</f>
        <v>3.450720195911445</v>
      </c>
      <c r="K270" s="4">
        <f t="shared" si="13"/>
        <v>31.52308693380475</v>
      </c>
    </row>
    <row r="271" spans="1:11" ht="12.75">
      <c r="A271">
        <v>0.25</v>
      </c>
      <c r="B271" s="4">
        <f>A271*'Freq res'!$C$11/2</f>
        <v>0.25</v>
      </c>
      <c r="C271" s="4">
        <f>A271*'Freq res'!$E$11/2</f>
        <v>0.09842519685039369</v>
      </c>
      <c r="D271" s="4">
        <f>$G$18+$G$7/$J$18*($A$18^2*'Phi(z,A)'!H260+1)</f>
        <v>3.7006481301357548</v>
      </c>
      <c r="E271" s="4">
        <f t="shared" si="11"/>
        <v>40.4735279741725</v>
      </c>
      <c r="G271" s="4">
        <f t="shared" si="12"/>
        <v>-0.25</v>
      </c>
      <c r="H271" s="4">
        <f>G271*'Freq res'!$C$11/2</f>
        <v>-0.25</v>
      </c>
      <c r="I271" s="4">
        <f>G271*'Freq res'!$E$11/2</f>
        <v>-0.09842519685039369</v>
      </c>
      <c r="J271" s="4">
        <f>$G$18+$G$7/$J$18*(-($A$18^2*'Phi(z,A)'!H260)+1)</f>
        <v>3.4502507001605918</v>
      </c>
      <c r="K271" s="4">
        <f t="shared" si="13"/>
        <v>31.508290452149982</v>
      </c>
    </row>
    <row r="272" spans="1:11" ht="12.75">
      <c r="A272">
        <v>0.251</v>
      </c>
      <c r="B272" s="4">
        <f>A272*'Freq res'!$C$11/2</f>
        <v>0.251</v>
      </c>
      <c r="C272" s="4">
        <f>A272*'Freq res'!$E$11/2</f>
        <v>0.09881889763779526</v>
      </c>
      <c r="D272" s="4">
        <f>$G$18+$G$7/$J$18*($A$18^2*'Phi(z,A)'!H261+1)</f>
        <v>3.70111728335637</v>
      </c>
      <c r="E272" s="4">
        <f t="shared" si="11"/>
        <v>40.49252071507565</v>
      </c>
      <c r="G272" s="4">
        <f t="shared" si="12"/>
        <v>-0.251</v>
      </c>
      <c r="H272" s="4">
        <f>G272*'Freq res'!$C$11/2</f>
        <v>-0.251</v>
      </c>
      <c r="I272" s="4">
        <f>G272*'Freq res'!$E$11/2</f>
        <v>-0.09881889763779526</v>
      </c>
      <c r="J272" s="4">
        <f>$G$18+$G$7/$J$18*(-($A$18^2*'Phi(z,A)'!H261)+1)</f>
        <v>3.4497815469399766</v>
      </c>
      <c r="K272" s="4">
        <f t="shared" si="13"/>
        <v>31.493511703228176</v>
      </c>
    </row>
    <row r="273" spans="1:11" ht="12.75">
      <c r="A273">
        <v>0.252</v>
      </c>
      <c r="B273" s="4">
        <f>A273*'Freq res'!$C$11/2</f>
        <v>0.252</v>
      </c>
      <c r="C273" s="4">
        <f>A273*'Freq res'!$E$11/2</f>
        <v>0.09921259842519685</v>
      </c>
      <c r="D273" s="4">
        <f>$G$18+$G$7/$J$18*($A$18^2*'Phi(z,A)'!H262+1)</f>
        <v>3.7015860928787863</v>
      </c>
      <c r="E273" s="4">
        <f t="shared" si="11"/>
        <v>40.51150844484002</v>
      </c>
      <c r="G273" s="4">
        <f t="shared" si="12"/>
        <v>-0.252</v>
      </c>
      <c r="H273" s="4">
        <f>G273*'Freq res'!$C$11/2</f>
        <v>-0.252</v>
      </c>
      <c r="I273" s="4">
        <f>G273*'Freq res'!$E$11/2</f>
        <v>-0.09921259842519685</v>
      </c>
      <c r="J273" s="4">
        <f>$G$18+$G$7/$J$18*(-($A$18^2*'Phi(z,A)'!H262)+1)</f>
        <v>3.4493127374175603</v>
      </c>
      <c r="K273" s="4">
        <f t="shared" si="13"/>
        <v>31.478750705365904</v>
      </c>
    </row>
    <row r="274" spans="1:11" ht="12.75">
      <c r="A274">
        <v>0.253</v>
      </c>
      <c r="B274" s="4">
        <f>A274*'Freq res'!$C$11/2</f>
        <v>0.253</v>
      </c>
      <c r="C274" s="4">
        <f>A274*'Freq res'!$E$11/2</f>
        <v>0.09960629921259842</v>
      </c>
      <c r="D274" s="4">
        <f>$G$18+$G$7/$J$18*($A$18^2*'Phi(z,A)'!H263+1)</f>
        <v>3.7020545575373323</v>
      </c>
      <c r="E274" s="4">
        <f t="shared" si="11"/>
        <v>40.530491100815375</v>
      </c>
      <c r="G274" s="4">
        <f t="shared" si="12"/>
        <v>-0.253</v>
      </c>
      <c r="H274" s="4">
        <f>G274*'Freq res'!$C$11/2</f>
        <v>-0.253</v>
      </c>
      <c r="I274" s="4">
        <f>G274*'Freq res'!$E$11/2</f>
        <v>-0.09960629921259842</v>
      </c>
      <c r="J274" s="4">
        <f>$G$18+$G$7/$J$18*(-($A$18^2*'Phi(z,A)'!H263)+1)</f>
        <v>3.4488442727590143</v>
      </c>
      <c r="K274" s="4">
        <f t="shared" si="13"/>
        <v>31.46400747677566</v>
      </c>
    </row>
    <row r="275" spans="1:11" ht="12.75">
      <c r="A275">
        <v>0.254</v>
      </c>
      <c r="B275" s="4">
        <f>A275*'Freq res'!$C$11/2</f>
        <v>0.254</v>
      </c>
      <c r="C275" s="4">
        <f>A275*'Freq res'!$E$11/2</f>
        <v>0.09999999999999999</v>
      </c>
      <c r="D275" s="4">
        <f>$G$18+$G$7/$J$18*($A$18^2*'Phi(z,A)'!H264+1)</f>
        <v>3.7025226761686296</v>
      </c>
      <c r="E275" s="4">
        <f t="shared" si="11"/>
        <v>40.549468620353984</v>
      </c>
      <c r="G275" s="4">
        <f t="shared" si="12"/>
        <v>-0.254</v>
      </c>
      <c r="H275" s="4">
        <f>G275*'Freq res'!$C$11/2</f>
        <v>-0.254</v>
      </c>
      <c r="I275" s="4">
        <f>G275*'Freq res'!$E$11/2</f>
        <v>-0.09999999999999999</v>
      </c>
      <c r="J275" s="4">
        <f>$G$18+$G$7/$J$18*(-($A$18^2*'Phi(z,A)'!H264)+1)</f>
        <v>3.448376154127717</v>
      </c>
      <c r="K275" s="4">
        <f t="shared" si="13"/>
        <v>31.449282035556102</v>
      </c>
    </row>
    <row r="276" spans="1:11" ht="12.75">
      <c r="A276">
        <v>0.255</v>
      </c>
      <c r="B276" s="4">
        <f>A276*'Freq res'!$C$11/2</f>
        <v>0.255</v>
      </c>
      <c r="C276" s="4">
        <f>A276*'Freq res'!$E$11/2</f>
        <v>0.10039370078740156</v>
      </c>
      <c r="D276" s="4">
        <f>$G$18+$G$7/$J$18*($A$18^2*'Phi(z,A)'!H265+1)</f>
        <v>3.702990447611604</v>
      </c>
      <c r="E276" s="4">
        <f t="shared" si="11"/>
        <v>40.568440940811286</v>
      </c>
      <c r="G276" s="4">
        <f t="shared" si="12"/>
        <v>-0.255</v>
      </c>
      <c r="H276" s="4">
        <f>G276*'Freq res'!$C$11/2</f>
        <v>-0.255</v>
      </c>
      <c r="I276" s="4">
        <f>G276*'Freq res'!$E$11/2</f>
        <v>-0.10039370078740156</v>
      </c>
      <c r="J276" s="4">
        <f>$G$18+$G$7/$J$18*(-($A$18^2*'Phi(z,A)'!H265)+1)</f>
        <v>3.4479083826847425</v>
      </c>
      <c r="K276" s="4">
        <f t="shared" si="13"/>
        <v>31.43457439969203</v>
      </c>
    </row>
    <row r="277" spans="1:11" ht="12.75">
      <c r="A277">
        <v>0.256</v>
      </c>
      <c r="B277" s="4">
        <f>A277*'Freq res'!$C$11/2</f>
        <v>0.256</v>
      </c>
      <c r="C277" s="4">
        <f>A277*'Freq res'!$E$11/2</f>
        <v>0.10078740157480315</v>
      </c>
      <c r="D277" s="4">
        <f>$G$18+$G$7/$J$18*($A$18^2*'Phi(z,A)'!H266+1)</f>
        <v>3.70345787070749</v>
      </c>
      <c r="E277" s="4">
        <f aca="true" t="shared" si="14" ref="E277:E340">EXP(D277)</f>
        <v>40.58740799954643</v>
      </c>
      <c r="G277" s="4">
        <f aca="true" t="shared" si="15" ref="G277:G340">-A277</f>
        <v>-0.256</v>
      </c>
      <c r="H277" s="4">
        <f>G277*'Freq res'!$C$11/2</f>
        <v>-0.256</v>
      </c>
      <c r="I277" s="4">
        <f>G277*'Freq res'!$E$11/2</f>
        <v>-0.10078740157480315</v>
      </c>
      <c r="J277" s="4">
        <f>$G$18+$G$7/$J$18*(-($A$18^2*'Phi(z,A)'!H266)+1)</f>
        <v>3.4474409595888567</v>
      </c>
      <c r="K277" s="4">
        <f aca="true" t="shared" si="16" ref="K277:K340">EXP(J277)</f>
        <v>31.41988458705458</v>
      </c>
    </row>
    <row r="278" spans="1:11" ht="12.75">
      <c r="A278">
        <v>0.257</v>
      </c>
      <c r="B278" s="4">
        <f>A278*'Freq res'!$C$11/2</f>
        <v>0.257</v>
      </c>
      <c r="C278" s="4">
        <f>A278*'Freq res'!$E$11/2</f>
        <v>0.10118110236220472</v>
      </c>
      <c r="D278" s="4">
        <f>$G$18+$G$7/$J$18*($A$18^2*'Phi(z,A)'!H267+1)</f>
        <v>3.703924944299838</v>
      </c>
      <c r="E278" s="4">
        <f t="shared" si="14"/>
        <v>40.606369733922854</v>
      </c>
      <c r="G278" s="4">
        <f t="shared" si="15"/>
        <v>-0.257</v>
      </c>
      <c r="H278" s="4">
        <f>G278*'Freq res'!$C$11/2</f>
        <v>-0.257</v>
      </c>
      <c r="I278" s="4">
        <f>G278*'Freq res'!$E$11/2</f>
        <v>-0.10118110236220472</v>
      </c>
      <c r="J278" s="4">
        <f>$G$18+$G$7/$J$18*(-($A$18^2*'Phi(z,A)'!H267)+1)</f>
        <v>3.4469738859965084</v>
      </c>
      <c r="K278" s="4">
        <f t="shared" si="16"/>
        <v>31.405212615401325</v>
      </c>
    </row>
    <row r="279" spans="1:11" ht="12.75">
      <c r="A279">
        <v>0.258</v>
      </c>
      <c r="B279" s="4">
        <f>A279*'Freq res'!$C$11/2</f>
        <v>0.258</v>
      </c>
      <c r="C279" s="4">
        <f>A279*'Freq res'!$E$11/2</f>
        <v>0.10157480314960629</v>
      </c>
      <c r="D279" s="4">
        <f>$G$18+$G$7/$J$18*($A$18^2*'Phi(z,A)'!H268+1)</f>
        <v>3.7043916672345243</v>
      </c>
      <c r="E279" s="4">
        <f t="shared" si="14"/>
        <v>40.625326081308955</v>
      </c>
      <c r="G279" s="4">
        <f t="shared" si="15"/>
        <v>-0.258</v>
      </c>
      <c r="H279" s="4">
        <f>G279*'Freq res'!$C$11/2</f>
        <v>-0.258</v>
      </c>
      <c r="I279" s="4">
        <f>G279*'Freq res'!$E$11/2</f>
        <v>-0.10157480314960629</v>
      </c>
      <c r="J279" s="4">
        <f>$G$18+$G$7/$J$18*(-($A$18^2*'Phi(z,A)'!H268)+1)</f>
        <v>3.4465071630618223</v>
      </c>
      <c r="K279" s="4">
        <f t="shared" si="16"/>
        <v>31.390558502376347</v>
      </c>
    </row>
    <row r="280" spans="1:11" ht="12.75">
      <c r="A280">
        <v>0.259</v>
      </c>
      <c r="B280" s="4">
        <f>A280*'Freq res'!$C$11/2</f>
        <v>0.259</v>
      </c>
      <c r="C280" s="4">
        <f>A280*'Freq res'!$E$11/2</f>
        <v>0.10196850393700786</v>
      </c>
      <c r="D280" s="4">
        <f>$G$18+$G$7/$J$18*($A$18^2*'Phi(z,A)'!H269+1)</f>
        <v>3.7048580383597547</v>
      </c>
      <c r="E280" s="4">
        <f t="shared" si="14"/>
        <v>40.64427697907862</v>
      </c>
      <c r="G280" s="4">
        <f t="shared" si="15"/>
        <v>-0.259</v>
      </c>
      <c r="H280" s="4">
        <f>G280*'Freq res'!$C$11/2</f>
        <v>-0.259</v>
      </c>
      <c r="I280" s="4">
        <f>G280*'Freq res'!$E$11/2</f>
        <v>-0.10196850393700786</v>
      </c>
      <c r="J280" s="4">
        <f>$G$18+$G$7/$J$18*(-($A$18^2*'Phi(z,A)'!H269)+1)</f>
        <v>3.446040791936592</v>
      </c>
      <c r="K280" s="4">
        <f t="shared" si="16"/>
        <v>31.375922265510397</v>
      </c>
    </row>
    <row r="281" spans="1:11" ht="12.75">
      <c r="A281">
        <v>0.26</v>
      </c>
      <c r="B281" s="4">
        <f>A281*'Freq res'!$C$11/2</f>
        <v>0.26</v>
      </c>
      <c r="C281" s="4">
        <f>A281*'Freq res'!$E$11/2</f>
        <v>0.10236220472440945</v>
      </c>
      <c r="D281" s="4">
        <f>$G$18+$G$7/$J$18*($A$18^2*'Phi(z,A)'!H270+1)</f>
        <v>3.7053240565260737</v>
      </c>
      <c r="E281" s="4">
        <f t="shared" si="14"/>
        <v>40.66322236461181</v>
      </c>
      <c r="G281" s="4">
        <f t="shared" si="15"/>
        <v>-0.26</v>
      </c>
      <c r="H281" s="4">
        <f>G281*'Freq res'!$C$11/2</f>
        <v>-0.26</v>
      </c>
      <c r="I281" s="4">
        <f>G281*'Freq res'!$E$11/2</f>
        <v>-0.10236220472440945</v>
      </c>
      <c r="J281" s="4">
        <f>$G$18+$G$7/$J$18*(-($A$18^2*'Phi(z,A)'!H270)+1)</f>
        <v>3.445574773770273</v>
      </c>
      <c r="K281" s="4">
        <f t="shared" si="16"/>
        <v>31.361303922220984</v>
      </c>
    </row>
    <row r="282" spans="1:11" ht="12.75">
      <c r="A282">
        <v>0.261</v>
      </c>
      <c r="B282" s="4">
        <f>A282*'Freq res'!$C$11/2</f>
        <v>0.261</v>
      </c>
      <c r="C282" s="4">
        <f>A282*'Freq res'!$E$11/2</f>
        <v>0.10275590551181102</v>
      </c>
      <c r="D282" s="4">
        <f>$G$18+$G$7/$J$18*($A$18^2*'Phi(z,A)'!H271+1)</f>
        <v>3.7057897205863704</v>
      </c>
      <c r="E282" s="4">
        <f t="shared" si="14"/>
        <v>40.68216217529519</v>
      </c>
      <c r="G282" s="4">
        <f t="shared" si="15"/>
        <v>-0.261</v>
      </c>
      <c r="H282" s="4">
        <f>G282*'Freq res'!$C$11/2</f>
        <v>-0.261</v>
      </c>
      <c r="I282" s="4">
        <f>G282*'Freq res'!$E$11/2</f>
        <v>-0.10275590551181102</v>
      </c>
      <c r="J282" s="4">
        <f>$G$18+$G$7/$J$18*(-($A$18^2*'Phi(z,A)'!H271)+1)</f>
        <v>3.445109109709976</v>
      </c>
      <c r="K282" s="4">
        <f t="shared" si="16"/>
        <v>31.346703489812516</v>
      </c>
    </row>
    <row r="283" spans="1:11" ht="12.75">
      <c r="A283">
        <v>0.262</v>
      </c>
      <c r="B283" s="4">
        <f>A283*'Freq res'!$C$11/2</f>
        <v>0.262</v>
      </c>
      <c r="C283" s="4">
        <f>A283*'Freq res'!$E$11/2</f>
        <v>0.10314960629921259</v>
      </c>
      <c r="D283" s="4">
        <f>$G$18+$G$7/$J$18*($A$18^2*'Phi(z,A)'!H272+1)</f>
        <v>3.7062550293958862</v>
      </c>
      <c r="E283" s="4">
        <f t="shared" si="14"/>
        <v>40.70109634852269</v>
      </c>
      <c r="G283" s="4">
        <f t="shared" si="15"/>
        <v>-0.262</v>
      </c>
      <c r="H283" s="4">
        <f>G283*'Freq res'!$C$11/2</f>
        <v>-0.262</v>
      </c>
      <c r="I283" s="4">
        <f>G283*'Freq res'!$E$11/2</f>
        <v>-0.10314960629921259</v>
      </c>
      <c r="J283" s="4">
        <f>$G$18+$G$7/$J$18*(-($A$18^2*'Phi(z,A)'!H272)+1)</f>
        <v>3.4446438009004603</v>
      </c>
      <c r="K283" s="4">
        <f t="shared" si="16"/>
        <v>31.332120985476397</v>
      </c>
    </row>
    <row r="284" spans="1:11" ht="12.75">
      <c r="A284">
        <v>0.263</v>
      </c>
      <c r="B284" s="4">
        <f>A284*'Freq res'!$C$11/2</f>
        <v>0.263</v>
      </c>
      <c r="C284" s="4">
        <f>A284*'Freq res'!$E$11/2</f>
        <v>0.10354330708661418</v>
      </c>
      <c r="D284" s="4">
        <f>$G$18+$G$7/$J$18*($A$18^2*'Phi(z,A)'!H273+1)</f>
        <v>3.706719981812223</v>
      </c>
      <c r="E284" s="4">
        <f t="shared" si="14"/>
        <v>40.72002482169617</v>
      </c>
      <c r="G284" s="4">
        <f t="shared" si="15"/>
        <v>-0.263</v>
      </c>
      <c r="H284" s="4">
        <f>G284*'Freq res'!$C$11/2</f>
        <v>-0.263</v>
      </c>
      <c r="I284" s="4">
        <f>G284*'Freq res'!$E$11/2</f>
        <v>-0.10354330708661418</v>
      </c>
      <c r="J284" s="4">
        <f>$G$18+$G$7/$J$18*(-($A$18^2*'Phi(z,A)'!H273)+1)</f>
        <v>3.4441788484841234</v>
      </c>
      <c r="K284" s="4">
        <f t="shared" si="16"/>
        <v>31.317556426291112</v>
      </c>
    </row>
    <row r="285" spans="1:11" ht="12.75">
      <c r="A285">
        <v>0.264</v>
      </c>
      <c r="B285" s="4">
        <f>A285*'Freq res'!$C$11/2</f>
        <v>0.264</v>
      </c>
      <c r="C285" s="4">
        <f>A285*'Freq res'!$E$11/2</f>
        <v>0.10393700787401575</v>
      </c>
      <c r="D285" s="4">
        <f>$G$18+$G$7/$J$18*($A$18^2*'Phi(z,A)'!H274+1)</f>
        <v>3.707184576695348</v>
      </c>
      <c r="E285" s="4">
        <f t="shared" si="14"/>
        <v>40.73894753222593</v>
      </c>
      <c r="G285" s="4">
        <f t="shared" si="15"/>
        <v>-0.264</v>
      </c>
      <c r="H285" s="4">
        <f>G285*'Freq res'!$C$11/2</f>
        <v>-0.264</v>
      </c>
      <c r="I285" s="4">
        <f>G285*'Freq res'!$E$11/2</f>
        <v>-0.10393700787401575</v>
      </c>
      <c r="J285" s="4">
        <f>$G$18+$G$7/$J$18*(-($A$18^2*'Phi(z,A)'!H274)+1)</f>
        <v>3.4437142536009984</v>
      </c>
      <c r="K285" s="4">
        <f t="shared" si="16"/>
        <v>31.303009829222415</v>
      </c>
    </row>
    <row r="286" spans="1:11" ht="12.75">
      <c r="A286">
        <v>0.265</v>
      </c>
      <c r="B286" s="4">
        <f>A286*'Freq res'!$C$11/2</f>
        <v>0.265</v>
      </c>
      <c r="C286" s="4">
        <f>A286*'Freq res'!$E$11/2</f>
        <v>0.10433070866141732</v>
      </c>
      <c r="D286" s="4">
        <f>$G$18+$G$7/$J$18*($A$18^2*'Phi(z,A)'!H275+1)</f>
        <v>3.7076488129076015</v>
      </c>
      <c r="E286" s="4">
        <f t="shared" si="14"/>
        <v>40.75786441753132</v>
      </c>
      <c r="G286" s="4">
        <f t="shared" si="15"/>
        <v>-0.265</v>
      </c>
      <c r="H286" s="4">
        <f>G286*'Freq res'!$C$11/2</f>
        <v>-0.265</v>
      </c>
      <c r="I286" s="4">
        <f>G286*'Freq res'!$E$11/2</f>
        <v>-0.10433070866141732</v>
      </c>
      <c r="J286" s="4">
        <f>$G$18+$G$7/$J$18*(-($A$18^2*'Phi(z,A)'!H275)+1)</f>
        <v>3.443250017388745</v>
      </c>
      <c r="K286" s="4">
        <f t="shared" si="16"/>
        <v>31.288481211123415</v>
      </c>
    </row>
    <row r="287" spans="1:11" ht="12.75">
      <c r="A287">
        <v>0.266</v>
      </c>
      <c r="B287" s="4">
        <f>A287*'Freq res'!$C$11/2</f>
        <v>0.266</v>
      </c>
      <c r="C287" s="4">
        <f>A287*'Freq res'!$E$11/2</f>
        <v>0.10472440944881889</v>
      </c>
      <c r="D287" s="4">
        <f>$G$18+$G$7/$J$18*($A$18^2*'Phi(z,A)'!H276+1)</f>
        <v>3.708112689313704</v>
      </c>
      <c r="E287" s="4">
        <f t="shared" si="14"/>
        <v>40.77677541504142</v>
      </c>
      <c r="G287" s="4">
        <f t="shared" si="15"/>
        <v>-0.266</v>
      </c>
      <c r="H287" s="4">
        <f>G287*'Freq res'!$C$11/2</f>
        <v>-0.266</v>
      </c>
      <c r="I287" s="4">
        <f>G287*'Freq res'!$E$11/2</f>
        <v>-0.10472440944881889</v>
      </c>
      <c r="J287" s="4">
        <f>$G$18+$G$7/$J$18*(-($A$18^2*'Phi(z,A)'!H276)+1)</f>
        <v>3.4427861409826424</v>
      </c>
      <c r="K287" s="4">
        <f t="shared" si="16"/>
        <v>31.27397058873467</v>
      </c>
    </row>
    <row r="288" spans="1:11" ht="12.75">
      <c r="A288">
        <v>0.267</v>
      </c>
      <c r="B288" s="4">
        <f>A288*'Freq res'!$C$11/2</f>
        <v>0.267</v>
      </c>
      <c r="C288" s="4">
        <f>A288*'Freq res'!$E$11/2</f>
        <v>0.10511811023622047</v>
      </c>
      <c r="D288" s="4">
        <f>$G$18+$G$7/$J$18*($A$18^2*'Phi(z,A)'!H277+1)</f>
        <v>3.708576204780765</v>
      </c>
      <c r="E288" s="4">
        <f t="shared" si="14"/>
        <v>40.79568046219557</v>
      </c>
      <c r="G288" s="4">
        <f t="shared" si="15"/>
        <v>-0.267</v>
      </c>
      <c r="H288" s="4">
        <f>G288*'Freq res'!$C$11/2</f>
        <v>-0.267</v>
      </c>
      <c r="I288" s="4">
        <f>G288*'Freq res'!$E$11/2</f>
        <v>-0.10511811023622047</v>
      </c>
      <c r="J288" s="4">
        <f>$G$18+$G$7/$J$18*(-($A$18^2*'Phi(z,A)'!H277)+1)</f>
        <v>3.4423226255155814</v>
      </c>
      <c r="K288" s="4">
        <f t="shared" si="16"/>
        <v>31.259477978684316</v>
      </c>
    </row>
    <row r="289" spans="1:11" ht="12.75">
      <c r="A289">
        <v>0.268</v>
      </c>
      <c r="B289" s="4">
        <f>A289*'Freq res'!$C$11/2</f>
        <v>0.268</v>
      </c>
      <c r="C289" s="4">
        <f>A289*'Freq res'!$E$11/2</f>
        <v>0.10551181102362205</v>
      </c>
      <c r="D289" s="4">
        <f>$G$18+$G$7/$J$18*($A$18^2*'Phi(z,A)'!H278+1)</f>
        <v>3.709039358178286</v>
      </c>
      <c r="E289" s="4">
        <f t="shared" si="14"/>
        <v>40.81457949644393</v>
      </c>
      <c r="G289" s="4">
        <f t="shared" si="15"/>
        <v>-0.268</v>
      </c>
      <c r="H289" s="4">
        <f>G289*'Freq res'!$C$11/2</f>
        <v>-0.268</v>
      </c>
      <c r="I289" s="4">
        <f>G289*'Freq res'!$E$11/2</f>
        <v>-0.10551181102362205</v>
      </c>
      <c r="J289" s="4">
        <f>$G$18+$G$7/$J$18*(-($A$18^2*'Phi(z,A)'!H278)+1)</f>
        <v>3.4418594721180606</v>
      </c>
      <c r="K289" s="4">
        <f t="shared" si="16"/>
        <v>31.245003397488237</v>
      </c>
    </row>
    <row r="290" spans="1:11" ht="12.75">
      <c r="A290">
        <v>0.269</v>
      </c>
      <c r="B290" s="4">
        <f>A290*'Freq res'!$C$11/2</f>
        <v>0.269</v>
      </c>
      <c r="C290" s="4">
        <f>A290*'Freq res'!$E$11/2</f>
        <v>0.10590551181102362</v>
      </c>
      <c r="D290" s="4">
        <f>$G$18+$G$7/$J$18*($A$18^2*'Phi(z,A)'!H279+1)</f>
        <v>3.7095021483781703</v>
      </c>
      <c r="E290" s="4">
        <f t="shared" si="14"/>
        <v>40.83347245524818</v>
      </c>
      <c r="G290" s="4">
        <f t="shared" si="15"/>
        <v>-0.269</v>
      </c>
      <c r="H290" s="4">
        <f>G290*'Freq res'!$C$11/2</f>
        <v>-0.269</v>
      </c>
      <c r="I290" s="4">
        <f>G290*'Freq res'!$E$11/2</f>
        <v>-0.10590551181102362</v>
      </c>
      <c r="J290" s="4">
        <f>$G$18+$G$7/$J$18*(-($A$18^2*'Phi(z,A)'!H279)+1)</f>
        <v>3.4413966819181763</v>
      </c>
      <c r="K290" s="4">
        <f t="shared" si="16"/>
        <v>31.230546861550124</v>
      </c>
    </row>
    <row r="291" spans="1:11" ht="12.75">
      <c r="A291">
        <v>0.27</v>
      </c>
      <c r="B291" s="4">
        <f>A291*'Freq res'!$C$11/2</f>
        <v>0.27</v>
      </c>
      <c r="C291" s="4">
        <f>A291*'Freq res'!$E$11/2</f>
        <v>0.10629921259842519</v>
      </c>
      <c r="D291" s="4">
        <f>$G$18+$G$7/$J$18*($A$18^2*'Phi(z,A)'!H280+1)</f>
        <v>3.7099645742547294</v>
      </c>
      <c r="E291" s="4">
        <f t="shared" si="14"/>
        <v>40.852359276082026</v>
      </c>
      <c r="G291" s="4">
        <f t="shared" si="15"/>
        <v>-0.27</v>
      </c>
      <c r="H291" s="4">
        <f>G291*'Freq res'!$C$11/2</f>
        <v>-0.27</v>
      </c>
      <c r="I291" s="4">
        <f>G291*'Freq res'!$E$11/2</f>
        <v>-0.10629921259842519</v>
      </c>
      <c r="J291" s="4">
        <f>$G$18+$G$7/$J$18*(-($A$18^2*'Phi(z,A)'!H280)+1)</f>
        <v>3.440934256041617</v>
      </c>
      <c r="K291" s="4">
        <f t="shared" si="16"/>
        <v>31.21610838716163</v>
      </c>
    </row>
    <row r="292" spans="1:11" ht="12.75">
      <c r="A292">
        <v>0.271</v>
      </c>
      <c r="B292" s="4">
        <f>A292*'Freq res'!$C$11/2</f>
        <v>0.271</v>
      </c>
      <c r="C292" s="4">
        <f>A292*'Freq res'!$E$11/2</f>
        <v>0.10669291338582677</v>
      </c>
      <c r="D292" s="4">
        <f>$G$18+$G$7/$J$18*($A$18^2*'Phi(z,A)'!H281+1)</f>
        <v>3.71042663468469</v>
      </c>
      <c r="E292" s="4">
        <f t="shared" si="14"/>
        <v>40.87123989643191</v>
      </c>
      <c r="G292" s="4">
        <f t="shared" si="15"/>
        <v>-0.271</v>
      </c>
      <c r="H292" s="4">
        <f>G292*'Freq res'!$C$11/2</f>
        <v>-0.271</v>
      </c>
      <c r="I292" s="4">
        <f>G292*'Freq res'!$E$11/2</f>
        <v>-0.10669291338582677</v>
      </c>
      <c r="J292" s="4">
        <f>$G$18+$G$7/$J$18*(-($A$18^2*'Phi(z,A)'!H281)+1)</f>
        <v>3.4404721956116564</v>
      </c>
      <c r="K292" s="4">
        <f t="shared" si="16"/>
        <v>31.20168799050246</v>
      </c>
    </row>
    <row r="293" spans="1:11" ht="12.75">
      <c r="A293">
        <v>0.272</v>
      </c>
      <c r="B293" s="4">
        <f>A293*'Freq res'!$C$11/2</f>
        <v>0.272</v>
      </c>
      <c r="C293" s="4">
        <f>A293*'Freq res'!$E$11/2</f>
        <v>0.10708661417322834</v>
      </c>
      <c r="D293" s="4">
        <f>$G$18+$G$7/$J$18*($A$18^2*'Phi(z,A)'!H282+1)</f>
        <v>3.7108883285472003</v>
      </c>
      <c r="E293" s="4">
        <f t="shared" si="14"/>
        <v>40.89011425379748</v>
      </c>
      <c r="G293" s="4">
        <f t="shared" si="15"/>
        <v>-0.272</v>
      </c>
      <c r="H293" s="4">
        <f>G293*'Freq res'!$C$11/2</f>
        <v>-0.272</v>
      </c>
      <c r="I293" s="4">
        <f>G293*'Freq res'!$E$11/2</f>
        <v>-0.10708661417322834</v>
      </c>
      <c r="J293" s="4">
        <f>$G$18+$G$7/$J$18*(-($A$18^2*'Phi(z,A)'!H282)+1)</f>
        <v>3.4400105017491462</v>
      </c>
      <c r="K293" s="4">
        <f t="shared" si="16"/>
        <v>31.18728568764054</v>
      </c>
    </row>
    <row r="294" spans="1:11" ht="12.75">
      <c r="A294">
        <v>0.273</v>
      </c>
      <c r="B294" s="4">
        <f>A294*'Freq res'!$C$11/2</f>
        <v>0.273</v>
      </c>
      <c r="C294" s="4">
        <f>A294*'Freq res'!$E$11/2</f>
        <v>0.10748031496062992</v>
      </c>
      <c r="D294" s="4">
        <f>$G$18+$G$7/$J$18*($A$18^2*'Phi(z,A)'!H283+1)</f>
        <v>3.711349654723836</v>
      </c>
      <c r="E294" s="4">
        <f t="shared" si="14"/>
        <v>40.90898228569225</v>
      </c>
      <c r="G294" s="4">
        <f t="shared" si="15"/>
        <v>-0.273</v>
      </c>
      <c r="H294" s="4">
        <f>G294*'Freq res'!$C$11/2</f>
        <v>-0.273</v>
      </c>
      <c r="I294" s="4">
        <f>G294*'Freq res'!$E$11/2</f>
        <v>-0.10748031496062992</v>
      </c>
      <c r="J294" s="4">
        <f>$G$18+$G$7/$J$18*(-($A$18^2*'Phi(z,A)'!H283)+1)</f>
        <v>3.4395491755725107</v>
      </c>
      <c r="K294" s="4">
        <f t="shared" si="16"/>
        <v>31.172901494532134</v>
      </c>
    </row>
    <row r="295" spans="1:11" ht="12.75">
      <c r="A295">
        <v>0.274</v>
      </c>
      <c r="B295" s="4">
        <f>A295*'Freq res'!$C$11/2</f>
        <v>0.274</v>
      </c>
      <c r="C295" s="4">
        <f>A295*'Freq res'!$E$11/2</f>
        <v>0.1078740157480315</v>
      </c>
      <c r="D295" s="4">
        <f>$G$18+$G$7/$J$18*($A$18^2*'Phi(z,A)'!H284+1)</f>
        <v>3.7118106120986094</v>
      </c>
      <c r="E295" s="4">
        <f t="shared" si="14"/>
        <v>40.92784392964428</v>
      </c>
      <c r="G295" s="4">
        <f t="shared" si="15"/>
        <v>-0.274</v>
      </c>
      <c r="H295" s="4">
        <f>G295*'Freq res'!$C$11/2</f>
        <v>-0.274</v>
      </c>
      <c r="I295" s="4">
        <f>G295*'Freq res'!$E$11/2</f>
        <v>-0.1078740157480315</v>
      </c>
      <c r="J295" s="4">
        <f>$G$18+$G$7/$J$18*(-($A$18^2*'Phi(z,A)'!H284)+1)</f>
        <v>3.439088218197737</v>
      </c>
      <c r="K295" s="4">
        <f t="shared" si="16"/>
        <v>31.158535427021896</v>
      </c>
    </row>
    <row r="296" spans="1:11" ht="12.75">
      <c r="A296">
        <v>0.275</v>
      </c>
      <c r="B296" s="4">
        <f>A296*'Freq res'!$C$11/2</f>
        <v>0.275</v>
      </c>
      <c r="C296" s="4">
        <f>A296*'Freq res'!$E$11/2</f>
        <v>0.10826771653543307</v>
      </c>
      <c r="D296" s="4">
        <f>$G$18+$G$7/$J$18*($A$18^2*'Phi(z,A)'!H285+1)</f>
        <v>3.712271199557974</v>
      </c>
      <c r="E296" s="4">
        <f t="shared" si="14"/>
        <v>40.94669912319662</v>
      </c>
      <c r="G296" s="4">
        <f t="shared" si="15"/>
        <v>-0.275</v>
      </c>
      <c r="H296" s="4">
        <f>G296*'Freq res'!$C$11/2</f>
        <v>-0.275</v>
      </c>
      <c r="I296" s="4">
        <f>G296*'Freq res'!$E$11/2</f>
        <v>-0.10826771653543307</v>
      </c>
      <c r="J296" s="4">
        <f>$G$18+$G$7/$J$18*(-($A$18^2*'Phi(z,A)'!H285)+1)</f>
        <v>3.4386276307383725</v>
      </c>
      <c r="K296" s="4">
        <f t="shared" si="16"/>
        <v>31.144187500843124</v>
      </c>
    </row>
    <row r="297" spans="1:11" ht="12.75">
      <c r="A297">
        <v>0.276</v>
      </c>
      <c r="B297" s="4">
        <f>A297*'Freq res'!$C$11/2</f>
        <v>0.276</v>
      </c>
      <c r="C297" s="4">
        <f>A297*'Freq res'!$E$11/2</f>
        <v>0.10866141732283464</v>
      </c>
      <c r="D297" s="4">
        <f>$G$18+$G$7/$J$18*($A$18^2*'Phi(z,A)'!H286+1)</f>
        <v>3.7127314159908327</v>
      </c>
      <c r="E297" s="4">
        <f t="shared" si="14"/>
        <v>40.96554780390806</v>
      </c>
      <c r="G297" s="4">
        <f t="shared" si="15"/>
        <v>-0.276</v>
      </c>
      <c r="H297" s="4">
        <f>G297*'Freq res'!$C$11/2</f>
        <v>-0.276</v>
      </c>
      <c r="I297" s="4">
        <f>G297*'Freq res'!$E$11/2</f>
        <v>-0.10866141732283464</v>
      </c>
      <c r="J297" s="4">
        <f>$G$18+$G$7/$J$18*(-($A$18^2*'Phi(z,A)'!H286)+1)</f>
        <v>3.438167414305514</v>
      </c>
      <c r="K297" s="4">
        <f t="shared" si="16"/>
        <v>31.12985773161776</v>
      </c>
    </row>
    <row r="298" spans="1:11" ht="12.75">
      <c r="A298">
        <v>0.277</v>
      </c>
      <c r="B298" s="4">
        <f>A298*'Freq res'!$C$11/2</f>
        <v>0.277</v>
      </c>
      <c r="C298" s="4">
        <f>A298*'Freq res'!$E$11/2</f>
        <v>0.10905511811023622</v>
      </c>
      <c r="D298" s="4">
        <f>$G$18+$G$7/$J$18*($A$18^2*'Phi(z,A)'!H287+1)</f>
        <v>3.713191260288544</v>
      </c>
      <c r="E298" s="4">
        <f t="shared" si="14"/>
        <v>40.984389909353666</v>
      </c>
      <c r="G298" s="4">
        <f t="shared" si="15"/>
        <v>-0.277</v>
      </c>
      <c r="H298" s="4">
        <f>G298*'Freq res'!$C$11/2</f>
        <v>-0.277</v>
      </c>
      <c r="I298" s="4">
        <f>G298*'Freq res'!$E$11/2</f>
        <v>-0.10905511811023622</v>
      </c>
      <c r="J298" s="4">
        <f>$G$18+$G$7/$J$18*(-($A$18^2*'Phi(z,A)'!H287)+1)</f>
        <v>3.4377075700078024</v>
      </c>
      <c r="K298" s="4">
        <f t="shared" si="16"/>
        <v>31.11554613485658</v>
      </c>
    </row>
    <row r="299" spans="1:11" ht="12.75">
      <c r="A299">
        <v>0.278</v>
      </c>
      <c r="B299" s="4">
        <f>A299*'Freq res'!$C$11/2</f>
        <v>0.278</v>
      </c>
      <c r="C299" s="4">
        <f>A299*'Freq res'!$E$11/2</f>
        <v>0.1094488188976378</v>
      </c>
      <c r="D299" s="4">
        <f>$G$18+$G$7/$J$18*($A$18^2*'Phi(z,A)'!H288+1)</f>
        <v>3.7136507313449285</v>
      </c>
      <c r="E299" s="4">
        <f t="shared" si="14"/>
        <v>41.003225377125354</v>
      </c>
      <c r="G299" s="4">
        <f t="shared" si="15"/>
        <v>-0.278</v>
      </c>
      <c r="H299" s="4">
        <f>G299*'Freq res'!$C$11/2</f>
        <v>-0.278</v>
      </c>
      <c r="I299" s="4">
        <f>G299*'Freq res'!$E$11/2</f>
        <v>-0.1094488188976378</v>
      </c>
      <c r="J299" s="4">
        <f>$G$18+$G$7/$J$18*(-($A$18^2*'Phi(z,A)'!H288)+1)</f>
        <v>3.437248098951418</v>
      </c>
      <c r="K299" s="4">
        <f t="shared" si="16"/>
        <v>31.101252725959323</v>
      </c>
    </row>
    <row r="300" spans="1:11" ht="12.75">
      <c r="A300">
        <v>0.279</v>
      </c>
      <c r="B300" s="4">
        <f>A300*'Freq res'!$C$11/2</f>
        <v>0.279</v>
      </c>
      <c r="C300" s="4">
        <f>A300*'Freq res'!$E$11/2</f>
        <v>0.10984251968503937</v>
      </c>
      <c r="D300" s="4">
        <f>$G$18+$G$7/$J$18*($A$18^2*'Phi(z,A)'!H289+1)</f>
        <v>3.7141098280562757</v>
      </c>
      <c r="E300" s="4">
        <f t="shared" si="14"/>
        <v>41.02205414483257</v>
      </c>
      <c r="G300" s="4">
        <f t="shared" si="15"/>
        <v>-0.279</v>
      </c>
      <c r="H300" s="4">
        <f>G300*'Freq res'!$C$11/2</f>
        <v>-0.279</v>
      </c>
      <c r="I300" s="4">
        <f>G300*'Freq res'!$E$11/2</f>
        <v>-0.10984251968503937</v>
      </c>
      <c r="J300" s="4">
        <f>$G$18+$G$7/$J$18*(-($A$18^2*'Phi(z,A)'!H289)+1)</f>
        <v>3.436789002240071</v>
      </c>
      <c r="K300" s="4">
        <f t="shared" si="16"/>
        <v>31.0869775202148</v>
      </c>
    </row>
    <row r="301" spans="1:11" ht="12.75">
      <c r="A301">
        <v>0.28</v>
      </c>
      <c r="B301" s="4">
        <f>A301*'Freq res'!$C$11/2</f>
        <v>0.28</v>
      </c>
      <c r="C301" s="4">
        <f>A301*'Freq res'!$E$11/2</f>
        <v>0.11023622047244094</v>
      </c>
      <c r="D301" s="4">
        <f>$G$18+$G$7/$J$18*($A$18^2*'Phi(z,A)'!H290+1)</f>
        <v>3.7145685493213505</v>
      </c>
      <c r="E301" s="4">
        <f t="shared" si="14"/>
        <v>41.04087615010284</v>
      </c>
      <c r="G301" s="4">
        <f t="shared" si="15"/>
        <v>-0.28</v>
      </c>
      <c r="H301" s="4">
        <f>G301*'Freq res'!$C$11/2</f>
        <v>-0.28</v>
      </c>
      <c r="I301" s="4">
        <f>G301*'Freq res'!$E$11/2</f>
        <v>-0.11023622047244094</v>
      </c>
      <c r="J301" s="4">
        <f>$G$18+$G$7/$J$18*(-($A$18^2*'Phi(z,A)'!H290)+1)</f>
        <v>3.436330280974996</v>
      </c>
      <c r="K301" s="4">
        <f t="shared" si="16"/>
        <v>31.072720532801025</v>
      </c>
    </row>
    <row r="302" spans="1:11" ht="12.75">
      <c r="A302">
        <v>0.281</v>
      </c>
      <c r="B302" s="4">
        <f>A302*'Freq res'!$C$11/2</f>
        <v>0.281</v>
      </c>
      <c r="C302" s="4">
        <f>A302*'Freq res'!$E$11/2</f>
        <v>0.11062992125984251</v>
      </c>
      <c r="D302" s="4">
        <f>$G$18+$G$7/$J$18*($A$18^2*'Phi(z,A)'!H291+1)</f>
        <v>3.715026894041401</v>
      </c>
      <c r="E302" s="4">
        <f t="shared" si="14"/>
        <v>41.0596913305824</v>
      </c>
      <c r="G302" s="4">
        <f t="shared" si="15"/>
        <v>-0.281</v>
      </c>
      <c r="H302" s="4">
        <f>G302*'Freq res'!$C$11/2</f>
        <v>-0.281</v>
      </c>
      <c r="I302" s="4">
        <f>G302*'Freq res'!$E$11/2</f>
        <v>-0.11062992125984251</v>
      </c>
      <c r="J302" s="4">
        <f>$G$18+$G$7/$J$18*(-($A$18^2*'Phi(z,A)'!H291)+1)</f>
        <v>3.4358719362549457</v>
      </c>
      <c r="K302" s="4">
        <f t="shared" si="16"/>
        <v>31.05848177878535</v>
      </c>
    </row>
    <row r="303" spans="1:11" ht="12.75">
      <c r="A303">
        <v>0.282</v>
      </c>
      <c r="B303" s="4">
        <f>A303*'Freq res'!$C$11/2</f>
        <v>0.282</v>
      </c>
      <c r="C303" s="4">
        <f>A303*'Freq res'!$E$11/2</f>
        <v>0.11102362204724407</v>
      </c>
      <c r="D303" s="4">
        <f>$G$18+$G$7/$J$18*($A$18^2*'Phi(z,A)'!H292+1)</f>
        <v>3.7154848611201627</v>
      </c>
      <c r="E303" s="4">
        <f t="shared" si="14"/>
        <v>41.07849962393679</v>
      </c>
      <c r="G303" s="4">
        <f t="shared" si="15"/>
        <v>-0.282</v>
      </c>
      <c r="H303" s="4">
        <f>G303*'Freq res'!$C$11/2</f>
        <v>-0.282</v>
      </c>
      <c r="I303" s="4">
        <f>G303*'Freq res'!$E$11/2</f>
        <v>-0.11102362204724407</v>
      </c>
      <c r="J303" s="4">
        <f>$G$18+$G$7/$J$18*(-($A$18^2*'Phi(z,A)'!H292)+1)</f>
        <v>3.435413969176184</v>
      </c>
      <c r="K303" s="4">
        <f t="shared" si="16"/>
        <v>31.0442612731246</v>
      </c>
    </row>
    <row r="304" spans="1:11" ht="12.75">
      <c r="A304">
        <v>0.283</v>
      </c>
      <c r="B304" s="4">
        <f>A304*'Freq res'!$C$11/2</f>
        <v>0.283</v>
      </c>
      <c r="C304" s="4">
        <f>A304*'Freq res'!$E$11/2</f>
        <v>0.11141732283464564</v>
      </c>
      <c r="D304" s="4">
        <f>$G$18+$G$7/$J$18*($A$18^2*'Phi(z,A)'!H293+1)</f>
        <v>3.7159424494638684</v>
      </c>
      <c r="E304" s="4">
        <f t="shared" si="14"/>
        <v>41.09730096785147</v>
      </c>
      <c r="G304" s="4">
        <f t="shared" si="15"/>
        <v>-0.283</v>
      </c>
      <c r="H304" s="4">
        <f>G304*'Freq res'!$C$11/2</f>
        <v>-0.283</v>
      </c>
      <c r="I304" s="4">
        <f>G304*'Freq res'!$E$11/2</f>
        <v>-0.11141732283464564</v>
      </c>
      <c r="J304" s="4">
        <f>$G$18+$G$7/$J$18*(-($A$18^2*'Phi(z,A)'!H293)+1)</f>
        <v>3.434956380832478</v>
      </c>
      <c r="K304" s="4">
        <f t="shared" si="16"/>
        <v>31.030059030665182</v>
      </c>
    </row>
    <row r="305" spans="1:11" ht="12.75">
      <c r="A305">
        <v>0.284</v>
      </c>
      <c r="B305" s="4">
        <f>A305*'Freq res'!$C$11/2</f>
        <v>0.284</v>
      </c>
      <c r="C305" s="4">
        <f>A305*'Freq res'!$E$11/2</f>
        <v>0.11181102362204723</v>
      </c>
      <c r="D305" s="4">
        <f>$G$18+$G$7/$J$18*($A$18^2*'Phi(z,A)'!H294+1)</f>
        <v>3.7163996579812513</v>
      </c>
      <c r="E305" s="4">
        <f t="shared" si="14"/>
        <v>41.1160953000324</v>
      </c>
      <c r="G305" s="4">
        <f t="shared" si="15"/>
        <v>-0.284</v>
      </c>
      <c r="H305" s="4">
        <f>G305*'Freq res'!$C$11/2</f>
        <v>-0.284</v>
      </c>
      <c r="I305" s="4">
        <f>G305*'Freq res'!$E$11/2</f>
        <v>-0.11181102362204723</v>
      </c>
      <c r="J305" s="4">
        <f>$G$18+$G$7/$J$18*(-($A$18^2*'Phi(z,A)'!H294)+1)</f>
        <v>3.4344991723150953</v>
      </c>
      <c r="K305" s="4">
        <f t="shared" si="16"/>
        <v>31.01587506614325</v>
      </c>
    </row>
    <row r="306" spans="1:11" ht="12.75">
      <c r="A306">
        <v>0.285</v>
      </c>
      <c r="B306" s="4">
        <f>A306*'Freq res'!$C$11/2</f>
        <v>0.285</v>
      </c>
      <c r="C306" s="4">
        <f>A306*'Freq res'!$E$11/2</f>
        <v>0.1122047244094488</v>
      </c>
      <c r="D306" s="4">
        <f>$G$18+$G$7/$J$18*($A$18^2*'Phi(z,A)'!H295+1)</f>
        <v>3.7168564855835546</v>
      </c>
      <c r="E306" s="4">
        <f t="shared" si="14"/>
        <v>41.13488255820671</v>
      </c>
      <c r="G306" s="4">
        <f t="shared" si="15"/>
        <v>-0.285</v>
      </c>
      <c r="H306" s="4">
        <f>G306*'Freq res'!$C$11/2</f>
        <v>-0.285</v>
      </c>
      <c r="I306" s="4">
        <f>G306*'Freq res'!$E$11/2</f>
        <v>-0.1122047244094488</v>
      </c>
      <c r="J306" s="4">
        <f>$G$18+$G$7/$J$18*(-($A$18^2*'Phi(z,A)'!H295)+1)</f>
        <v>3.434042344712792</v>
      </c>
      <c r="K306" s="4">
        <f t="shared" si="16"/>
        <v>31.001709394184775</v>
      </c>
    </row>
    <row r="307" spans="1:11" ht="12.75">
      <c r="A307">
        <v>0.286</v>
      </c>
      <c r="B307" s="4">
        <f>A307*'Freq res'!$C$11/2</f>
        <v>0.286</v>
      </c>
      <c r="C307" s="4">
        <f>A307*'Freq res'!$E$11/2</f>
        <v>0.11259842519685037</v>
      </c>
      <c r="D307" s="4">
        <f>$G$18+$G$7/$J$18*($A$18^2*'Phi(z,A)'!H296+1)</f>
        <v>3.717312931184536</v>
      </c>
      <c r="E307" s="4">
        <f t="shared" si="14"/>
        <v>41.15366268012324</v>
      </c>
      <c r="G307" s="4">
        <f t="shared" si="15"/>
        <v>-0.286</v>
      </c>
      <c r="H307" s="4">
        <f>G307*'Freq res'!$C$11/2</f>
        <v>-0.286</v>
      </c>
      <c r="I307" s="4">
        <f>G307*'Freq res'!$E$11/2</f>
        <v>-0.11259842519685037</v>
      </c>
      <c r="J307" s="4">
        <f>$G$18+$G$7/$J$18*(-($A$18^2*'Phi(z,A)'!H296)+1)</f>
        <v>3.4335858991118107</v>
      </c>
      <c r="K307" s="4">
        <f t="shared" si="16"/>
        <v>30.987562029305757</v>
      </c>
    </row>
    <row r="308" spans="1:11" ht="12.75">
      <c r="A308">
        <v>0.287</v>
      </c>
      <c r="B308" s="4">
        <f>A308*'Freq res'!$C$11/2</f>
        <v>0.287</v>
      </c>
      <c r="C308" s="4">
        <f>A308*'Freq res'!$E$11/2</f>
        <v>0.11299212598425196</v>
      </c>
      <c r="D308" s="4">
        <f>$G$18+$G$7/$J$18*($A$18^2*'Phi(z,A)'!H297+1)</f>
        <v>3.7177689937004748</v>
      </c>
      <c r="E308" s="4">
        <f t="shared" si="14"/>
        <v>41.1724356035532</v>
      </c>
      <c r="G308" s="4">
        <f t="shared" si="15"/>
        <v>-0.287</v>
      </c>
      <c r="H308" s="4">
        <f>G308*'Freq res'!$C$11/2</f>
        <v>-0.287</v>
      </c>
      <c r="I308" s="4">
        <f>G308*'Freq res'!$E$11/2</f>
        <v>-0.11299212598425196</v>
      </c>
      <c r="J308" s="4">
        <f>$G$18+$G$7/$J$18*(-($A$18^2*'Phi(z,A)'!H297)+1)</f>
        <v>3.433129836595872</v>
      </c>
      <c r="K308" s="4">
        <f t="shared" si="16"/>
        <v>30.973432985912293</v>
      </c>
    </row>
    <row r="309" spans="1:11" ht="12.75">
      <c r="A309">
        <v>0.288</v>
      </c>
      <c r="B309" s="4">
        <f>A309*'Freq res'!$C$11/2</f>
        <v>0.288</v>
      </c>
      <c r="C309" s="4">
        <f>A309*'Freq res'!$E$11/2</f>
        <v>0.11338582677165353</v>
      </c>
      <c r="D309" s="4">
        <f>$G$18+$G$7/$J$18*($A$18^2*'Phi(z,A)'!H298+1)</f>
        <v>3.7182246720501784</v>
      </c>
      <c r="E309" s="4">
        <f t="shared" si="14"/>
        <v>41.191201266290705</v>
      </c>
      <c r="G309" s="4">
        <f t="shared" si="15"/>
        <v>-0.288</v>
      </c>
      <c r="H309" s="4">
        <f>G309*'Freq res'!$C$11/2</f>
        <v>-0.288</v>
      </c>
      <c r="I309" s="4">
        <f>G309*'Freq res'!$E$11/2</f>
        <v>-0.11338582677165353</v>
      </c>
      <c r="J309" s="4">
        <f>$G$18+$G$7/$J$18*(-($A$18^2*'Phi(z,A)'!H298)+1)</f>
        <v>3.432674158246168</v>
      </c>
      <c r="K309" s="4">
        <f t="shared" si="16"/>
        <v>30.959322278300764</v>
      </c>
    </row>
    <row r="310" spans="1:11" ht="12.75">
      <c r="A310">
        <v>0.289</v>
      </c>
      <c r="B310" s="4">
        <f>A310*'Freq res'!$C$11/2</f>
        <v>0.289</v>
      </c>
      <c r="C310" s="4">
        <f>A310*'Freq res'!$E$11/2</f>
        <v>0.1137795275590551</v>
      </c>
      <c r="D310" s="4">
        <f>$G$18+$G$7/$J$18*($A$18^2*'Phi(z,A)'!H299+1)</f>
        <v>3.7186799651549887</v>
      </c>
      <c r="E310" s="4">
        <f t="shared" si="14"/>
        <v>41.20995960615346</v>
      </c>
      <c r="G310" s="4">
        <f t="shared" si="15"/>
        <v>-0.289</v>
      </c>
      <c r="H310" s="4">
        <f>G310*'Freq res'!$C$11/2</f>
        <v>-0.289</v>
      </c>
      <c r="I310" s="4">
        <f>G310*'Freq res'!$E$11/2</f>
        <v>-0.1137795275590551</v>
      </c>
      <c r="J310" s="4">
        <f>$G$18+$G$7/$J$18*(-($A$18^2*'Phi(z,A)'!H299)+1)</f>
        <v>3.432218865141358</v>
      </c>
      <c r="K310" s="4">
        <f t="shared" si="16"/>
        <v>30.94522992065792</v>
      </c>
    </row>
    <row r="311" spans="1:11" ht="12.75">
      <c r="A311">
        <v>0.29</v>
      </c>
      <c r="B311" s="4">
        <f>A311*'Freq res'!$C$11/2</f>
        <v>0.29</v>
      </c>
      <c r="C311" s="4">
        <f>A311*'Freq res'!$E$11/2</f>
        <v>0.11417322834645667</v>
      </c>
      <c r="D311" s="4">
        <f>$G$18+$G$7/$J$18*($A$18^2*'Phi(z,A)'!H300+1)</f>
        <v>3.7191348719387896</v>
      </c>
      <c r="E311" s="4">
        <f t="shared" si="14"/>
        <v>41.22871056098338</v>
      </c>
      <c r="G311" s="4">
        <f t="shared" si="15"/>
        <v>-0.29</v>
      </c>
      <c r="H311" s="4">
        <f>G311*'Freq res'!$C$11/2</f>
        <v>-0.29</v>
      </c>
      <c r="I311" s="4">
        <f>G311*'Freq res'!$E$11/2</f>
        <v>-0.11417322834645667</v>
      </c>
      <c r="J311" s="4">
        <f>$G$18+$G$7/$J$18*(-($A$18^2*'Phi(z,A)'!H300)+1)</f>
        <v>3.431763958357557</v>
      </c>
      <c r="K311" s="4">
        <f t="shared" si="16"/>
        <v>30.931155927061024</v>
      </c>
    </row>
    <row r="312" spans="1:11" ht="12.75">
      <c r="A312">
        <v>0.291</v>
      </c>
      <c r="B312" s="4">
        <f>A312*'Freq res'!$C$11/2</f>
        <v>0.291</v>
      </c>
      <c r="C312" s="4">
        <f>A312*'Freq res'!$E$11/2</f>
        <v>0.11456692913385826</v>
      </c>
      <c r="D312" s="4">
        <f>$G$18+$G$7/$J$18*($A$18^2*'Phi(z,A)'!H301+1)</f>
        <v>3.7195893913280114</v>
      </c>
      <c r="E312" s="4">
        <f t="shared" si="14"/>
        <v>41.24745406864711</v>
      </c>
      <c r="G312" s="4">
        <f t="shared" si="15"/>
        <v>-0.291</v>
      </c>
      <c r="H312" s="4">
        <f>G312*'Freq res'!$C$11/2</f>
        <v>-0.291</v>
      </c>
      <c r="I312" s="4">
        <f>G312*'Freq res'!$E$11/2</f>
        <v>-0.11456692913385826</v>
      </c>
      <c r="J312" s="4">
        <f>$G$18+$G$7/$J$18*(-($A$18^2*'Phi(z,A)'!H301)+1)</f>
        <v>3.431309438968335</v>
      </c>
      <c r="K312" s="4">
        <f t="shared" si="16"/>
        <v>30.917100311478013</v>
      </c>
    </row>
    <row r="313" spans="1:11" ht="12.75">
      <c r="A313">
        <v>0.292</v>
      </c>
      <c r="B313" s="4">
        <f>A313*'Freq res'!$C$11/2</f>
        <v>0.292</v>
      </c>
      <c r="C313" s="4">
        <f>A313*'Freq res'!$E$11/2</f>
        <v>0.11496062992125983</v>
      </c>
      <c r="D313" s="4">
        <f>$G$18+$G$7/$J$18*($A$18^2*'Phi(z,A)'!H302+1)</f>
        <v>3.7200435222516384</v>
      </c>
      <c r="E313" s="4">
        <f t="shared" si="14"/>
        <v>41.26619006703669</v>
      </c>
      <c r="G313" s="4">
        <f t="shared" si="15"/>
        <v>-0.292</v>
      </c>
      <c r="H313" s="4">
        <f>G313*'Freq res'!$C$11/2</f>
        <v>-0.292</v>
      </c>
      <c r="I313" s="4">
        <f>G313*'Freq res'!$E$11/2</f>
        <v>-0.11496062992125983</v>
      </c>
      <c r="J313" s="4">
        <f>$G$18+$G$7/$J$18*(-($A$18^2*'Phi(z,A)'!H302)+1)</f>
        <v>3.430855308044708</v>
      </c>
      <c r="K313" s="4">
        <f t="shared" si="16"/>
        <v>30.903063087767624</v>
      </c>
    </row>
    <row r="314" spans="1:11" ht="12.75">
      <c r="A314">
        <v>0.293</v>
      </c>
      <c r="B314" s="4">
        <f>A314*'Freq res'!$C$11/2</f>
        <v>0.293</v>
      </c>
      <c r="C314" s="4">
        <f>A314*'Freq res'!$E$11/2</f>
        <v>0.1153543307086614</v>
      </c>
      <c r="D314" s="4">
        <f>$G$18+$G$7/$J$18*($A$18^2*'Phi(z,A)'!H303+1)</f>
        <v>3.7204972636412155</v>
      </c>
      <c r="E314" s="4">
        <f t="shared" si="14"/>
        <v>41.28491849407019</v>
      </c>
      <c r="G314" s="4">
        <f t="shared" si="15"/>
        <v>-0.293</v>
      </c>
      <c r="H314" s="4">
        <f>G314*'Freq res'!$C$11/2</f>
        <v>-0.293</v>
      </c>
      <c r="I314" s="4">
        <f>G314*'Freq res'!$E$11/2</f>
        <v>-0.1153543307086614</v>
      </c>
      <c r="J314" s="4">
        <f>$G$18+$G$7/$J$18*(-($A$18^2*'Phi(z,A)'!H303)+1)</f>
        <v>3.430401566655131</v>
      </c>
      <c r="K314" s="4">
        <f t="shared" si="16"/>
        <v>30.88904426967951</v>
      </c>
    </row>
    <row r="315" spans="1:11" ht="12.75">
      <c r="A315">
        <v>0.294</v>
      </c>
      <c r="B315" s="4">
        <f>A315*'Freq res'!$C$11/2</f>
        <v>0.294</v>
      </c>
      <c r="C315" s="4">
        <f>A315*'Freq res'!$E$11/2</f>
        <v>0.11574803149606297</v>
      </c>
      <c r="D315" s="4">
        <f>$G$18+$G$7/$J$18*($A$18^2*'Phi(z,A)'!H304+1)</f>
        <v>3.720950614430854</v>
      </c>
      <c r="E315" s="4">
        <f t="shared" si="14"/>
        <v>41.30363928769229</v>
      </c>
      <c r="G315" s="4">
        <f t="shared" si="15"/>
        <v>-0.294</v>
      </c>
      <c r="H315" s="4">
        <f>G315*'Freq res'!$C$11/2</f>
        <v>-0.294</v>
      </c>
      <c r="I315" s="4">
        <f>G315*'Freq res'!$E$11/2</f>
        <v>-0.11574803149606297</v>
      </c>
      <c r="J315" s="4">
        <f>$G$18+$G$7/$J$18*(-($A$18^2*'Phi(z,A)'!H304)+1)</f>
        <v>3.4299482158654926</v>
      </c>
      <c r="K315" s="4">
        <f t="shared" si="16"/>
        <v>30.87504387085439</v>
      </c>
    </row>
    <row r="316" spans="1:11" ht="12.75">
      <c r="A316">
        <v>0.295</v>
      </c>
      <c r="B316" s="4">
        <f>A316*'Freq res'!$C$11/2</f>
        <v>0.295</v>
      </c>
      <c r="C316" s="4">
        <f>A316*'Freq res'!$E$11/2</f>
        <v>0.11614173228346455</v>
      </c>
      <c r="D316" s="4">
        <f>$G$18+$G$7/$J$18*($A$18^2*'Phi(z,A)'!H305+1)</f>
        <v>3.7214035735572377</v>
      </c>
      <c r="E316" s="4">
        <f t="shared" si="14"/>
        <v>41.322352385874865</v>
      </c>
      <c r="G316" s="4">
        <f t="shared" si="15"/>
        <v>-0.295</v>
      </c>
      <c r="H316" s="4">
        <f>G316*'Freq res'!$C$11/2</f>
        <v>-0.295</v>
      </c>
      <c r="I316" s="4">
        <f>G316*'Freq res'!$E$11/2</f>
        <v>-0.11614173228346455</v>
      </c>
      <c r="J316" s="4">
        <f>$G$18+$G$7/$J$18*(-($A$18^2*'Phi(z,A)'!H305)+1)</f>
        <v>3.429495256739109</v>
      </c>
      <c r="K316" s="4">
        <f t="shared" si="16"/>
        <v>30.861061904824204</v>
      </c>
    </row>
    <row r="317" spans="1:11" ht="12.75">
      <c r="A317">
        <v>0.296</v>
      </c>
      <c r="B317" s="4">
        <f>A317*'Freq res'!$C$11/2</f>
        <v>0.296</v>
      </c>
      <c r="C317" s="4">
        <f>A317*'Freq res'!$E$11/2</f>
        <v>0.11653543307086613</v>
      </c>
      <c r="D317" s="4">
        <f>$G$18+$G$7/$J$18*($A$18^2*'Phi(z,A)'!H306+1)</f>
        <v>3.7218561399596304</v>
      </c>
      <c r="E317" s="4">
        <f t="shared" si="14"/>
        <v>41.34105772661766</v>
      </c>
      <c r="G317" s="4">
        <f t="shared" si="15"/>
        <v>-0.296</v>
      </c>
      <c r="H317" s="4">
        <f>G317*'Freq res'!$C$11/2</f>
        <v>-0.296</v>
      </c>
      <c r="I317" s="4">
        <f>G317*'Freq res'!$E$11/2</f>
        <v>-0.11653543307086613</v>
      </c>
      <c r="J317" s="4">
        <f>$G$18+$G$7/$J$18*(-($A$18^2*'Phi(z,A)'!H306)+1)</f>
        <v>3.429042690336716</v>
      </c>
      <c r="K317" s="4">
        <f t="shared" si="16"/>
        <v>30.847098385012217</v>
      </c>
    </row>
    <row r="318" spans="1:11" ht="12.75">
      <c r="A318">
        <v>0.297</v>
      </c>
      <c r="B318" s="4">
        <f>A318*'Freq res'!$C$11/2</f>
        <v>0.297</v>
      </c>
      <c r="C318" s="4">
        <f>A318*'Freq res'!$E$11/2</f>
        <v>0.1169291338582677</v>
      </c>
      <c r="D318" s="4">
        <f>$G$18+$G$7/$J$18*($A$18^2*'Phi(z,A)'!H307+1)</f>
        <v>3.72230831257988</v>
      </c>
      <c r="E318" s="4">
        <f t="shared" si="14"/>
        <v>41.35975524794883</v>
      </c>
      <c r="G318" s="4">
        <f t="shared" si="15"/>
        <v>-0.297</v>
      </c>
      <c r="H318" s="4">
        <f>G318*'Freq res'!$C$11/2</f>
        <v>-0.297</v>
      </c>
      <c r="I318" s="4">
        <f>G318*'Freq res'!$E$11/2</f>
        <v>-0.1169291338582677</v>
      </c>
      <c r="J318" s="4">
        <f>$G$18+$G$7/$J$18*(-($A$18^2*'Phi(z,A)'!H307)+1)</f>
        <v>3.4285905177164664</v>
      </c>
      <c r="K318" s="4">
        <f t="shared" si="16"/>
        <v>30.833153324733185</v>
      </c>
    </row>
    <row r="319" spans="1:11" ht="12.75">
      <c r="A319">
        <v>0.298</v>
      </c>
      <c r="B319" s="4">
        <f>A319*'Freq res'!$C$11/2</f>
        <v>0.298</v>
      </c>
      <c r="C319" s="4">
        <f>A319*'Freq res'!$E$11/2</f>
        <v>0.11732283464566928</v>
      </c>
      <c r="D319" s="4">
        <f>$G$18+$G$7/$J$18*($A$18^2*'Phi(z,A)'!H308+1)</f>
        <v>3.722760090362428</v>
      </c>
      <c r="E319" s="4">
        <f t="shared" si="14"/>
        <v>41.37844488792564</v>
      </c>
      <c r="G319" s="4">
        <f t="shared" si="15"/>
        <v>-0.298</v>
      </c>
      <c r="H319" s="4">
        <f>G319*'Freq res'!$C$11/2</f>
        <v>-0.298</v>
      </c>
      <c r="I319" s="4">
        <f>G319*'Freq res'!$E$11/2</f>
        <v>-0.11732283464566928</v>
      </c>
      <c r="J319" s="4">
        <f>$G$18+$G$7/$J$18*(-($A$18^2*'Phi(z,A)'!H308)+1)</f>
        <v>3.4281387399339187</v>
      </c>
      <c r="K319" s="4">
        <f t="shared" si="16"/>
        <v>30.819226737193475</v>
      </c>
    </row>
    <row r="320" spans="1:11" ht="12.75">
      <c r="A320">
        <v>0.299</v>
      </c>
      <c r="B320" s="4">
        <f>A320*'Freq res'!$C$11/2</f>
        <v>0.299</v>
      </c>
      <c r="C320" s="4">
        <f>A320*'Freq res'!$E$11/2</f>
        <v>0.11771653543307085</v>
      </c>
      <c r="D320" s="4">
        <f>$G$18+$G$7/$J$18*($A$18^2*'Phi(z,A)'!H309+1)</f>
        <v>3.7232114722543113</v>
      </c>
      <c r="E320" s="4">
        <f t="shared" si="14"/>
        <v>41.397126584634954</v>
      </c>
      <c r="G320" s="4">
        <f t="shared" si="15"/>
        <v>-0.299</v>
      </c>
      <c r="H320" s="4">
        <f>G320*'Freq res'!$C$11/2</f>
        <v>-0.299</v>
      </c>
      <c r="I320" s="4">
        <f>G320*'Freq res'!$E$11/2</f>
        <v>-0.11771653543307085</v>
      </c>
      <c r="J320" s="4">
        <f>$G$18+$G$7/$J$18*(-($A$18^2*'Phi(z,A)'!H309)+1)</f>
        <v>3.4276873580420353</v>
      </c>
      <c r="K320" s="4">
        <f t="shared" si="16"/>
        <v>30.80531863549123</v>
      </c>
    </row>
    <row r="321" spans="1:11" ht="12.75">
      <c r="A321">
        <v>0.3</v>
      </c>
      <c r="B321" s="4">
        <f>A321*'Freq res'!$C$11/2</f>
        <v>0.3</v>
      </c>
      <c r="C321" s="4">
        <f>A321*'Freq res'!$E$11/2</f>
        <v>0.11811023622047243</v>
      </c>
      <c r="D321" s="4">
        <f>$G$18+$G$7/$J$18*($A$18^2*'Phi(z,A)'!H310+1)</f>
        <v>3.7236624572051733</v>
      </c>
      <c r="E321" s="4">
        <f t="shared" si="14"/>
        <v>41.41580027619399</v>
      </c>
      <c r="G321" s="4">
        <f t="shared" si="15"/>
        <v>-0.3</v>
      </c>
      <c r="H321" s="4">
        <f>G321*'Freq res'!$C$11/2</f>
        <v>-0.3</v>
      </c>
      <c r="I321" s="4">
        <f>G321*'Freq res'!$E$11/2</f>
        <v>-0.11811023622047243</v>
      </c>
      <c r="J321" s="4">
        <f>$G$18+$G$7/$J$18*(-($A$18^2*'Phi(z,A)'!H310)+1)</f>
        <v>3.4272363730911732</v>
      </c>
      <c r="K321" s="4">
        <f t="shared" si="16"/>
        <v>30.79142903261646</v>
      </c>
    </row>
    <row r="322" spans="1:11" ht="12.75">
      <c r="A322">
        <v>0.301</v>
      </c>
      <c r="B322" s="4">
        <f>A322*'Freq res'!$C$11/2</f>
        <v>0.301</v>
      </c>
      <c r="C322" s="4">
        <f>A322*'Freq res'!$E$11/2</f>
        <v>0.118503937007874</v>
      </c>
      <c r="D322" s="4">
        <f>$G$18+$G$7/$J$18*($A$18^2*'Phi(z,A)'!H311+1)</f>
        <v>3.7241130441672663</v>
      </c>
      <c r="E322" s="4">
        <f t="shared" si="14"/>
        <v>41.434465900750816</v>
      </c>
      <c r="G322" s="4">
        <f t="shared" si="15"/>
        <v>-0.301</v>
      </c>
      <c r="H322" s="4">
        <f>G322*'Freq res'!$C$11/2</f>
        <v>-0.301</v>
      </c>
      <c r="I322" s="4">
        <f>G322*'Freq res'!$E$11/2</f>
        <v>-0.118503937007874</v>
      </c>
      <c r="J322" s="4">
        <f>$G$18+$G$7/$J$18*(-($A$18^2*'Phi(z,A)'!H311)+1)</f>
        <v>3.4267857861290802</v>
      </c>
      <c r="K322" s="4">
        <f t="shared" si="16"/>
        <v>30.777557941451253</v>
      </c>
    </row>
    <row r="323" spans="1:11" ht="12.75">
      <c r="A323">
        <v>0.302</v>
      </c>
      <c r="B323" s="4">
        <f>A323*'Freq res'!$C$11/2</f>
        <v>0.302</v>
      </c>
      <c r="C323" s="4">
        <f>A323*'Freq res'!$E$11/2</f>
        <v>0.11889763779527558</v>
      </c>
      <c r="D323" s="4">
        <f>$G$18+$G$7/$J$18*($A$18^2*'Phi(z,A)'!H312+1)</f>
        <v>3.7245632320954596</v>
      </c>
      <c r="E323" s="4">
        <f t="shared" si="14"/>
        <v>41.45312339648504</v>
      </c>
      <c r="G323" s="4">
        <f t="shared" si="15"/>
        <v>-0.302</v>
      </c>
      <c r="H323" s="4">
        <f>G323*'Freq res'!$C$11/2</f>
        <v>-0.302</v>
      </c>
      <c r="I323" s="4">
        <f>G323*'Freq res'!$E$11/2</f>
        <v>-0.11889763779527558</v>
      </c>
      <c r="J323" s="4">
        <f>$G$18+$G$7/$J$18*(-($A$18^2*'Phi(z,A)'!H312)+1)</f>
        <v>3.426335598200887</v>
      </c>
      <c r="K323" s="4">
        <f t="shared" si="16"/>
        <v>30.763705374769845</v>
      </c>
    </row>
    <row r="324" spans="1:11" ht="12.75">
      <c r="A324">
        <v>0.303</v>
      </c>
      <c r="B324" s="4">
        <f>A324*'Freq res'!$C$11/2</f>
        <v>0.303</v>
      </c>
      <c r="C324" s="4">
        <f>A324*'Freq res'!$E$11/2</f>
        <v>0.11929133858267715</v>
      </c>
      <c r="D324" s="4">
        <f>$G$18+$G$7/$J$18*($A$18^2*'Phi(z,A)'!H313+1)</f>
        <v>3.725013019947245</v>
      </c>
      <c r="E324" s="4">
        <f t="shared" si="14"/>
        <v>41.471772701608366</v>
      </c>
      <c r="G324" s="4">
        <f t="shared" si="15"/>
        <v>-0.303</v>
      </c>
      <c r="H324" s="4">
        <f>G324*'Freq res'!$C$11/2</f>
        <v>-0.303</v>
      </c>
      <c r="I324" s="4">
        <f>G324*'Freq res'!$E$11/2</f>
        <v>-0.11929133858267715</v>
      </c>
      <c r="J324" s="4">
        <f>$G$18+$G$7/$J$18*(-($A$18^2*'Phi(z,A)'!H313)+1)</f>
        <v>3.4258858103491017</v>
      </c>
      <c r="K324" s="4">
        <f t="shared" si="16"/>
        <v>30.749871345238816</v>
      </c>
    </row>
    <row r="325" spans="1:11" ht="12.75">
      <c r="A325">
        <v>0.304</v>
      </c>
      <c r="B325" s="4">
        <f>A325*'Freq res'!$C$11/2</f>
        <v>0.304</v>
      </c>
      <c r="C325" s="4">
        <f>A325*'Freq res'!$E$11/2</f>
        <v>0.11968503937007872</v>
      </c>
      <c r="D325" s="4">
        <f>$G$18+$G$7/$J$18*($A$18^2*'Phi(z,A)'!H314+1)</f>
        <v>3.725462406682743</v>
      </c>
      <c r="E325" s="4">
        <f t="shared" si="14"/>
        <v>41.49041375436527</v>
      </c>
      <c r="G325" s="4">
        <f t="shared" si="15"/>
        <v>-0.304</v>
      </c>
      <c r="H325" s="4">
        <f>G325*'Freq res'!$C$11/2</f>
        <v>-0.304</v>
      </c>
      <c r="I325" s="4">
        <f>G325*'Freq res'!$E$11/2</f>
        <v>-0.11968503937007872</v>
      </c>
      <c r="J325" s="4">
        <f>$G$18+$G$7/$J$18*(-($A$18^2*'Phi(z,A)'!H314)+1)</f>
        <v>3.4254364236136037</v>
      </c>
      <c r="K325" s="4">
        <f t="shared" si="16"/>
        <v>30.736055865417185</v>
      </c>
    </row>
    <row r="326" spans="1:11" ht="12.75">
      <c r="A326">
        <v>0.305</v>
      </c>
      <c r="B326" s="4">
        <f>A326*'Freq res'!$C$11/2</f>
        <v>0.305</v>
      </c>
      <c r="C326" s="4">
        <f>A326*'Freq res'!$E$11/2</f>
        <v>0.1200787401574803</v>
      </c>
      <c r="D326" s="4">
        <f>$G$18+$G$7/$J$18*($A$18^2*'Phi(z,A)'!H315+1)</f>
        <v>3.7259113912647077</v>
      </c>
      <c r="E326" s="4">
        <f t="shared" si="14"/>
        <v>41.5090464930335</v>
      </c>
      <c r="G326" s="4">
        <f t="shared" si="15"/>
        <v>-0.305</v>
      </c>
      <c r="H326" s="4">
        <f>G326*'Freq res'!$C$11/2</f>
        <v>-0.305</v>
      </c>
      <c r="I326" s="4">
        <f>G326*'Freq res'!$E$11/2</f>
        <v>-0.1200787401574803</v>
      </c>
      <c r="J326" s="4">
        <f>$G$18+$G$7/$J$18*(-($A$18^2*'Phi(z,A)'!H315)+1)</f>
        <v>3.424987439031639</v>
      </c>
      <c r="K326" s="4">
        <f t="shared" si="16"/>
        <v>30.72225894775663</v>
      </c>
    </row>
    <row r="327" spans="1:11" ht="12.75">
      <c r="A327">
        <v>0.306</v>
      </c>
      <c r="B327" s="4">
        <f>A327*'Freq res'!$C$11/2</f>
        <v>0.306</v>
      </c>
      <c r="C327" s="4">
        <f>A327*'Freq res'!$E$11/2</f>
        <v>0.12047244094488188</v>
      </c>
      <c r="D327" s="4">
        <f>$G$18+$G$7/$J$18*($A$18^2*'Phi(z,A)'!H316+1)</f>
        <v>3.7263599726585364</v>
      </c>
      <c r="E327" s="4">
        <f t="shared" si="14"/>
        <v>41.52767085592487</v>
      </c>
      <c r="G327" s="4">
        <f t="shared" si="15"/>
        <v>-0.306</v>
      </c>
      <c r="H327" s="4">
        <f>G327*'Freq res'!$C$11/2</f>
        <v>-0.306</v>
      </c>
      <c r="I327" s="4">
        <f>G327*'Freq res'!$E$11/2</f>
        <v>-0.12047244094488188</v>
      </c>
      <c r="J327" s="4">
        <f>$G$18+$G$7/$J$18*(-($A$18^2*'Phi(z,A)'!H316)+1)</f>
        <v>3.42453885763781</v>
      </c>
      <c r="K327" s="4">
        <f t="shared" si="16"/>
        <v>30.708480604601515</v>
      </c>
    </row>
    <row r="328" spans="1:11" ht="12.75">
      <c r="A328">
        <v>0.307</v>
      </c>
      <c r="B328" s="4">
        <f>A328*'Freq res'!$C$11/2</f>
        <v>0.307</v>
      </c>
      <c r="C328" s="4">
        <f>A328*'Freq res'!$E$11/2</f>
        <v>0.12086614173228345</v>
      </c>
      <c r="D328" s="4">
        <f>$G$18+$G$7/$J$18*($A$18^2*'Phi(z,A)'!H317+1)</f>
        <v>3.7268081498322707</v>
      </c>
      <c r="E328" s="4">
        <f t="shared" si="14"/>
        <v>41.546286781385675</v>
      </c>
      <c r="G328" s="4">
        <f t="shared" si="15"/>
        <v>-0.307</v>
      </c>
      <c r="H328" s="4">
        <f>G328*'Freq res'!$C$11/2</f>
        <v>-0.307</v>
      </c>
      <c r="I328" s="4">
        <f>G328*'Freq res'!$E$11/2</f>
        <v>-0.12086614173228345</v>
      </c>
      <c r="J328" s="4">
        <f>$G$18+$G$7/$J$18*(-($A$18^2*'Phi(z,A)'!H317)+1)</f>
        <v>3.424090680464076</v>
      </c>
      <c r="K328" s="4">
        <f t="shared" si="16"/>
        <v>30.694720848189156</v>
      </c>
    </row>
    <row r="329" spans="1:11" ht="12.75">
      <c r="A329">
        <v>0.308</v>
      </c>
      <c r="B329" s="4">
        <f>A329*'Freq res'!$C$11/2</f>
        <v>0.308</v>
      </c>
      <c r="C329" s="4">
        <f>A329*'Freq res'!$E$11/2</f>
        <v>0.12125984251968502</v>
      </c>
      <c r="D329" s="4">
        <f>$G$18+$G$7/$J$18*($A$18^2*'Phi(z,A)'!H318+1)</f>
        <v>3.7272559217566075</v>
      </c>
      <c r="E329" s="4">
        <f t="shared" si="14"/>
        <v>41.56489420779749</v>
      </c>
      <c r="G329" s="4">
        <f t="shared" si="15"/>
        <v>-0.308</v>
      </c>
      <c r="H329" s="4">
        <f>G329*'Freq res'!$C$11/2</f>
        <v>-0.308</v>
      </c>
      <c r="I329" s="4">
        <f>G329*'Freq res'!$E$11/2</f>
        <v>-0.12125984251968502</v>
      </c>
      <c r="J329" s="4">
        <f>$G$18+$G$7/$J$18*(-($A$18^2*'Phi(z,A)'!H318)+1)</f>
        <v>3.423642908539739</v>
      </c>
      <c r="K329" s="4">
        <f t="shared" si="16"/>
        <v>30.680979690649853</v>
      </c>
    </row>
    <row r="330" spans="1:11" ht="12.75">
      <c r="A330">
        <v>0.309</v>
      </c>
      <c r="B330" s="4">
        <f>A330*'Freq res'!$C$11/2</f>
        <v>0.309</v>
      </c>
      <c r="C330" s="4">
        <f>A330*'Freq res'!$E$11/2</f>
        <v>0.12165354330708661</v>
      </c>
      <c r="D330" s="4">
        <f>$G$18+$G$7/$J$18*($A$18^2*'Phi(z,A)'!H319+1)</f>
        <v>3.7277032874049003</v>
      </c>
      <c r="E330" s="4">
        <f t="shared" si="14"/>
        <v>41.583493073577614</v>
      </c>
      <c r="G330" s="4">
        <f t="shared" si="15"/>
        <v>-0.309</v>
      </c>
      <c r="H330" s="4">
        <f>G330*'Freq res'!$C$11/2</f>
        <v>-0.309</v>
      </c>
      <c r="I330" s="4">
        <f>G330*'Freq res'!$E$11/2</f>
        <v>-0.12165354330708661</v>
      </c>
      <c r="J330" s="4">
        <f>$G$18+$G$7/$J$18*(-($A$18^2*'Phi(z,A)'!H319)+1)</f>
        <v>3.4231955428914462</v>
      </c>
      <c r="K330" s="4">
        <f t="shared" si="16"/>
        <v>30.667257144007138</v>
      </c>
    </row>
    <row r="331" spans="1:11" ht="12.75">
      <c r="A331">
        <v>0.31</v>
      </c>
      <c r="B331" s="4">
        <f>A331*'Freq res'!$C$11/2</f>
        <v>0.31</v>
      </c>
      <c r="C331" s="4">
        <f>A331*'Freq res'!$E$11/2</f>
        <v>0.12204724409448818</v>
      </c>
      <c r="D331" s="4">
        <f>$G$18+$G$7/$J$18*($A$18^2*'Phi(z,A)'!H320+1)</f>
        <v>3.728150245753169</v>
      </c>
      <c r="E331" s="4">
        <f t="shared" si="14"/>
        <v>41.60208331717982</v>
      </c>
      <c r="G331" s="4">
        <f t="shared" si="15"/>
        <v>-0.31</v>
      </c>
      <c r="H331" s="4">
        <f>G331*'Freq res'!$C$11/2</f>
        <v>-0.31</v>
      </c>
      <c r="I331" s="4">
        <f>G331*'Freq res'!$E$11/2</f>
        <v>-0.12204724409448818</v>
      </c>
      <c r="J331" s="4">
        <f>$G$18+$G$7/$J$18*(-($A$18^2*'Phi(z,A)'!H320)+1)</f>
        <v>3.4227485845431778</v>
      </c>
      <c r="K331" s="4">
        <f t="shared" si="16"/>
        <v>30.653553220177844</v>
      </c>
    </row>
    <row r="332" spans="1:11" ht="12.75">
      <c r="A332">
        <v>0.311</v>
      </c>
      <c r="B332" s="4">
        <f>A332*'Freq res'!$C$11/2</f>
        <v>0.311</v>
      </c>
      <c r="C332" s="4">
        <f>A332*'Freq res'!$E$11/2</f>
        <v>0.12244094488188975</v>
      </c>
      <c r="D332" s="4">
        <f>$G$18+$G$7/$J$18*($A$18^2*'Phi(z,A)'!H321+1)</f>
        <v>3.7285967957801027</v>
      </c>
      <c r="E332" s="4">
        <f t="shared" si="14"/>
        <v>41.62066487709488</v>
      </c>
      <c r="G332" s="4">
        <f t="shared" si="15"/>
        <v>-0.311</v>
      </c>
      <c r="H332" s="4">
        <f>G332*'Freq res'!$C$11/2</f>
        <v>-0.311</v>
      </c>
      <c r="I332" s="4">
        <f>G332*'Freq res'!$E$11/2</f>
        <v>-0.12244094488188975</v>
      </c>
      <c r="J332" s="4">
        <f>$G$18+$G$7/$J$18*(-($A$18^2*'Phi(z,A)'!H321)+1)</f>
        <v>3.4223020345162434</v>
      </c>
      <c r="K332" s="4">
        <f t="shared" si="16"/>
        <v>30.639867930972283</v>
      </c>
    </row>
    <row r="333" spans="1:11" ht="12.75">
      <c r="A333">
        <v>0.312</v>
      </c>
      <c r="B333" s="4">
        <f>A333*'Freq res'!$C$11/2</f>
        <v>0.312</v>
      </c>
      <c r="C333" s="4">
        <f>A333*'Freq res'!$E$11/2</f>
        <v>0.12283464566929132</v>
      </c>
      <c r="D333" s="4">
        <f>$G$18+$G$7/$J$18*($A$18^2*'Phi(z,A)'!H322+1)</f>
        <v>3.72904293646707</v>
      </c>
      <c r="E333" s="4">
        <f t="shared" si="14"/>
        <v>41.63923769185128</v>
      </c>
      <c r="G333" s="4">
        <f t="shared" si="15"/>
        <v>-0.312</v>
      </c>
      <c r="H333" s="4">
        <f>G333*'Freq res'!$C$11/2</f>
        <v>-0.312</v>
      </c>
      <c r="I333" s="4">
        <f>G333*'Freq res'!$E$11/2</f>
        <v>-0.12283464566929132</v>
      </c>
      <c r="J333" s="4">
        <f>$G$18+$G$7/$J$18*(-($A$18^2*'Phi(z,A)'!H322)+1)</f>
        <v>3.4218558938292767</v>
      </c>
      <c r="K333" s="4">
        <f t="shared" si="16"/>
        <v>30.626201288094396</v>
      </c>
    </row>
    <row r="334" spans="1:11" ht="12.75">
      <c r="A334">
        <v>0.313</v>
      </c>
      <c r="B334" s="4">
        <f>A334*'Freq res'!$C$11/2</f>
        <v>0.313</v>
      </c>
      <c r="C334" s="4">
        <f>A334*'Freq res'!$E$11/2</f>
        <v>0.12322834645669291</v>
      </c>
      <c r="D334" s="4">
        <f>$G$18+$G$7/$J$18*($A$18^2*'Phi(z,A)'!H323+1)</f>
        <v>3.729488666798118</v>
      </c>
      <c r="E334" s="4">
        <f t="shared" si="14"/>
        <v>41.65780170001566</v>
      </c>
      <c r="G334" s="4">
        <f t="shared" si="15"/>
        <v>-0.313</v>
      </c>
      <c r="H334" s="4">
        <f>G334*'Freq res'!$C$11/2</f>
        <v>-0.313</v>
      </c>
      <c r="I334" s="4">
        <f>G334*'Freq res'!$E$11/2</f>
        <v>-0.12322834645669291</v>
      </c>
      <c r="J334" s="4">
        <f>$G$18+$G$7/$J$18*(-($A$18^2*'Phi(z,A)'!H323)+1)</f>
        <v>3.421410163498228</v>
      </c>
      <c r="K334" s="4">
        <f t="shared" si="16"/>
        <v>30.61255330314188</v>
      </c>
    </row>
    <row r="335" spans="1:11" ht="12.75">
      <c r="A335">
        <v>0.314</v>
      </c>
      <c r="B335" s="4">
        <f>A335*'Freq res'!$C$11/2</f>
        <v>0.314</v>
      </c>
      <c r="C335" s="4">
        <f>A335*'Freq res'!$E$11/2</f>
        <v>0.12362204724409448</v>
      </c>
      <c r="D335" s="4">
        <f>$G$18+$G$7/$J$18*($A$18^2*'Phi(z,A)'!H324+1)</f>
        <v>3.729933985759986</v>
      </c>
      <c r="E335" s="4">
        <f t="shared" si="14"/>
        <v>41.67635684019366</v>
      </c>
      <c r="G335" s="4">
        <f t="shared" si="15"/>
        <v>-0.314</v>
      </c>
      <c r="H335" s="4">
        <f>G335*'Freq res'!$C$11/2</f>
        <v>-0.314</v>
      </c>
      <c r="I335" s="4">
        <f>G335*'Freq res'!$E$11/2</f>
        <v>-0.12362204724409448</v>
      </c>
      <c r="J335" s="4">
        <f>$G$18+$G$7/$J$18*(-($A$18^2*'Phi(z,A)'!H324)+1)</f>
        <v>3.4209648445363605</v>
      </c>
      <c r="K335" s="4">
        <f t="shared" si="16"/>
        <v>30.598923987606366</v>
      </c>
    </row>
    <row r="336" spans="1:11" ht="12.75">
      <c r="A336">
        <v>0.315</v>
      </c>
      <c r="B336" s="4">
        <f>A336*'Freq res'!$C$11/2</f>
        <v>0.315</v>
      </c>
      <c r="C336" s="4">
        <f>A336*'Freq res'!$E$11/2</f>
        <v>0.12401574803149605</v>
      </c>
      <c r="D336" s="4">
        <f>$G$18+$G$7/$J$18*($A$18^2*'Phi(z,A)'!H325+1)</f>
        <v>3.730378892342105</v>
      </c>
      <c r="E336" s="4">
        <f t="shared" si="14"/>
        <v>41.694903051030316</v>
      </c>
      <c r="G336" s="4">
        <f t="shared" si="15"/>
        <v>-0.315</v>
      </c>
      <c r="H336" s="4">
        <f>G336*'Freq res'!$C$11/2</f>
        <v>-0.315</v>
      </c>
      <c r="I336" s="4">
        <f>G336*'Freq res'!$E$11/2</f>
        <v>-0.12401574803149605</v>
      </c>
      <c r="J336" s="4">
        <f>$G$18+$G$7/$J$18*(-($A$18^2*'Phi(z,A)'!H325)+1)</f>
        <v>3.4205199379542415</v>
      </c>
      <c r="K336" s="4">
        <f t="shared" si="16"/>
        <v>30.58531335287352</v>
      </c>
    </row>
    <row r="337" spans="1:11" ht="12.75">
      <c r="A337">
        <v>0.316</v>
      </c>
      <c r="B337" s="4">
        <f>A337*'Freq res'!$C$11/2</f>
        <v>0.316</v>
      </c>
      <c r="C337" s="4">
        <f>A337*'Freq res'!$E$11/2</f>
        <v>0.12440944881889762</v>
      </c>
      <c r="D337" s="4">
        <f>$G$18+$G$7/$J$18*($A$18^2*'Phi(z,A)'!H326+1)</f>
        <v>3.7308233855366075</v>
      </c>
      <c r="E337" s="4">
        <f t="shared" si="14"/>
        <v>41.71344027121084</v>
      </c>
      <c r="G337" s="4">
        <f t="shared" si="15"/>
        <v>-0.316</v>
      </c>
      <c r="H337" s="4">
        <f>G337*'Freq res'!$C$11/2</f>
        <v>-0.316</v>
      </c>
      <c r="I337" s="4">
        <f>G337*'Freq res'!$E$11/2</f>
        <v>-0.12440944881889762</v>
      </c>
      <c r="J337" s="4">
        <f>$G$18+$G$7/$J$18*(-($A$18^2*'Phi(z,A)'!H326)+1)</f>
        <v>3.420075444759739</v>
      </c>
      <c r="K337" s="4">
        <f t="shared" si="16"/>
        <v>30.57172141022323</v>
      </c>
    </row>
    <row r="338" spans="1:11" ht="12.75">
      <c r="A338">
        <v>0.317</v>
      </c>
      <c r="B338" s="4">
        <f>A338*'Freq res'!$C$11/2</f>
        <v>0.317</v>
      </c>
      <c r="C338" s="4">
        <f>A338*'Freq res'!$E$11/2</f>
        <v>0.12480314960629921</v>
      </c>
      <c r="D338" s="4">
        <f>$G$18+$G$7/$J$18*($A$18^2*'Phi(z,A)'!H327+1)</f>
        <v>3.7312674643383312</v>
      </c>
      <c r="E338" s="4">
        <f t="shared" si="14"/>
        <v>41.73196843946114</v>
      </c>
      <c r="G338" s="4">
        <f t="shared" si="15"/>
        <v>-0.317</v>
      </c>
      <c r="H338" s="4">
        <f>G338*'Freq res'!$C$11/2</f>
        <v>-0.317</v>
      </c>
      <c r="I338" s="4">
        <f>G338*'Freq res'!$E$11/2</f>
        <v>-0.12480314960629921</v>
      </c>
      <c r="J338" s="4">
        <f>$G$18+$G$7/$J$18*(-($A$18^2*'Phi(z,A)'!H327)+1)</f>
        <v>3.4196313659580153</v>
      </c>
      <c r="K338" s="4">
        <f t="shared" si="16"/>
        <v>30.55814817082975</v>
      </c>
    </row>
    <row r="339" spans="1:11" ht="12.75">
      <c r="A339">
        <v>0.318</v>
      </c>
      <c r="B339" s="4">
        <f>A339*'Freq res'!$C$11/2</f>
        <v>0.318</v>
      </c>
      <c r="C339" s="4">
        <f>A339*'Freq res'!$E$11/2</f>
        <v>0.1251968503937008</v>
      </c>
      <c r="D339" s="4">
        <f>$G$18+$G$7/$J$18*($A$18^2*'Phi(z,A)'!H328+1)</f>
        <v>3.731711127744825</v>
      </c>
      <c r="E339" s="4">
        <f t="shared" si="14"/>
        <v>41.75048749454845</v>
      </c>
      <c r="G339" s="4">
        <f t="shared" si="15"/>
        <v>-0.318</v>
      </c>
      <c r="H339" s="4">
        <f>G339*'Freq res'!$C$11/2</f>
        <v>-0.318</v>
      </c>
      <c r="I339" s="4">
        <f>G339*'Freq res'!$E$11/2</f>
        <v>-0.1251968503937008</v>
      </c>
      <c r="J339" s="4">
        <f>$G$18+$G$7/$J$18*(-($A$18^2*'Phi(z,A)'!H328)+1)</f>
        <v>3.4191877025515214</v>
      </c>
      <c r="K339" s="4">
        <f t="shared" si="16"/>
        <v>30.544593645761854</v>
      </c>
    </row>
    <row r="340" spans="1:11" ht="12.75">
      <c r="A340">
        <v>0.319</v>
      </c>
      <c r="B340" s="4">
        <f>A340*'Freq res'!$C$11/2</f>
        <v>0.319</v>
      </c>
      <c r="C340" s="4">
        <f>A340*'Freq res'!$E$11/2</f>
        <v>0.12559055118110235</v>
      </c>
      <c r="D340" s="4">
        <f>$G$18+$G$7/$J$18*($A$18^2*'Phi(z,A)'!H329+1)</f>
        <v>3.732154374756357</v>
      </c>
      <c r="E340" s="4">
        <f t="shared" si="14"/>
        <v>41.76899737528202</v>
      </c>
      <c r="G340" s="4">
        <f t="shared" si="15"/>
        <v>-0.319</v>
      </c>
      <c r="H340" s="4">
        <f>G340*'Freq res'!$C$11/2</f>
        <v>-0.319</v>
      </c>
      <c r="I340" s="4">
        <f>G340*'Freq res'!$E$11/2</f>
        <v>-0.12559055118110235</v>
      </c>
      <c r="J340" s="4">
        <f>$G$18+$G$7/$J$18*(-($A$18^2*'Phi(z,A)'!H329)+1)</f>
        <v>3.4187444555399895</v>
      </c>
      <c r="K340" s="4">
        <f t="shared" si="16"/>
        <v>30.531057845982925</v>
      </c>
    </row>
    <row r="341" spans="1:11" ht="12.75">
      <c r="A341">
        <v>0.32</v>
      </c>
      <c r="B341" s="4">
        <f>A341*'Freq res'!$C$11/2</f>
        <v>0.32</v>
      </c>
      <c r="C341" s="4">
        <f>A341*'Freq res'!$E$11/2</f>
        <v>0.12598425196850394</v>
      </c>
      <c r="D341" s="4">
        <f>$G$18+$G$7/$J$18*($A$18^2*'Phi(z,A)'!H330+1)</f>
        <v>3.7325972043759155</v>
      </c>
      <c r="E341" s="4">
        <f aca="true" t="shared" si="17" ref="E341:E404">EXP(D341)</f>
        <v>41.787498020513574</v>
      </c>
      <c r="G341" s="4">
        <f aca="true" t="shared" si="18" ref="G341:G404">-A341</f>
        <v>-0.32</v>
      </c>
      <c r="H341" s="4">
        <f>G341*'Freq res'!$C$11/2</f>
        <v>-0.32</v>
      </c>
      <c r="I341" s="4">
        <f>G341*'Freq res'!$E$11/2</f>
        <v>-0.12598425196850394</v>
      </c>
      <c r="J341" s="4">
        <f>$G$18+$G$7/$J$18*(-($A$18^2*'Phi(z,A)'!H330)+1)</f>
        <v>3.418301625920431</v>
      </c>
      <c r="K341" s="4">
        <f aca="true" t="shared" si="19" ref="K341:K404">EXP(J341)</f>
        <v>30.517540782351237</v>
      </c>
    </row>
    <row r="342" spans="1:11" ht="12.75">
      <c r="A342">
        <v>0.321</v>
      </c>
      <c r="B342" s="4">
        <f>A342*'Freq res'!$C$11/2</f>
        <v>0.321</v>
      </c>
      <c r="C342" s="4">
        <f>A342*'Freq res'!$E$11/2</f>
        <v>0.1263779527559055</v>
      </c>
      <c r="D342" s="4">
        <f>$G$18+$G$7/$J$18*($A$18^2*'Phi(z,A)'!H331+1)</f>
        <v>3.7330396156092203</v>
      </c>
      <c r="E342" s="4">
        <f t="shared" si="17"/>
        <v>41.80598936913812</v>
      </c>
      <c r="G342" s="4">
        <f t="shared" si="18"/>
        <v>-0.321</v>
      </c>
      <c r="H342" s="4">
        <f>G342*'Freq res'!$C$11/2</f>
        <v>-0.321</v>
      </c>
      <c r="I342" s="4">
        <f>G342*'Freq res'!$E$11/2</f>
        <v>-0.1263779527559055</v>
      </c>
      <c r="J342" s="4">
        <f>$G$18+$G$7/$J$18*(-($A$18^2*'Phi(z,A)'!H331)+1)</f>
        <v>3.4178592146871263</v>
      </c>
      <c r="K342" s="4">
        <f t="shared" si="19"/>
        <v>30.50404246561993</v>
      </c>
    </row>
    <row r="343" spans="1:11" ht="12.75">
      <c r="A343">
        <v>0.322</v>
      </c>
      <c r="B343" s="4">
        <f>A343*'Freq res'!$C$11/2</f>
        <v>0.322</v>
      </c>
      <c r="C343" s="4">
        <f>A343*'Freq res'!$E$11/2</f>
        <v>0.12677165354330708</v>
      </c>
      <c r="D343" s="4">
        <f>$G$18+$G$7/$J$18*($A$18^2*'Phi(z,A)'!H332+1)</f>
        <v>3.733481607464724</v>
      </c>
      <c r="E343" s="4">
        <f t="shared" si="17"/>
        <v>41.824471360094414</v>
      </c>
      <c r="G343" s="4">
        <f t="shared" si="18"/>
        <v>-0.322</v>
      </c>
      <c r="H343" s="4">
        <f>G343*'Freq res'!$C$11/2</f>
        <v>-0.322</v>
      </c>
      <c r="I343" s="4">
        <f>G343*'Freq res'!$E$11/2</f>
        <v>-0.12677165354330708</v>
      </c>
      <c r="J343" s="4">
        <f>$G$18+$G$7/$J$18*(-($A$18^2*'Phi(z,A)'!H332)+1)</f>
        <v>3.4174172228316224</v>
      </c>
      <c r="K343" s="4">
        <f t="shared" si="19"/>
        <v>30.49056290643731</v>
      </c>
    </row>
    <row r="344" spans="1:11" ht="12.75">
      <c r="A344">
        <v>0.323</v>
      </c>
      <c r="B344" s="4">
        <f>A344*'Freq res'!$C$11/2</f>
        <v>0.323</v>
      </c>
      <c r="C344" s="4">
        <f>A344*'Freq res'!$E$11/2</f>
        <v>0.12716535433070866</v>
      </c>
      <c r="D344" s="4">
        <f>$G$18+$G$7/$J$18*($A$18^2*'Phi(z,A)'!H333+1)</f>
        <v>3.7339231789536202</v>
      </c>
      <c r="E344" s="4">
        <f t="shared" si="17"/>
        <v>41.84294393236565</v>
      </c>
      <c r="G344" s="4">
        <f t="shared" si="18"/>
        <v>-0.323</v>
      </c>
      <c r="H344" s="4">
        <f>G344*'Freq res'!$C$11/2</f>
        <v>-0.323</v>
      </c>
      <c r="I344" s="4">
        <f>G344*'Freq res'!$E$11/2</f>
        <v>-0.12716535433070866</v>
      </c>
      <c r="J344" s="4">
        <f>$G$18+$G$7/$J$18*(-($A$18^2*'Phi(z,A)'!H333)+1)</f>
        <v>3.4169756513427263</v>
      </c>
      <c r="K344" s="4">
        <f t="shared" si="19"/>
        <v>30.477102115346938</v>
      </c>
    </row>
    <row r="345" spans="1:11" ht="12.75">
      <c r="A345">
        <v>0.324</v>
      </c>
      <c r="B345" s="4">
        <f>A345*'Freq res'!$C$11/2</f>
        <v>0.324</v>
      </c>
      <c r="C345" s="4">
        <f>A345*'Freq res'!$E$11/2</f>
        <v>0.12755905511811022</v>
      </c>
      <c r="D345" s="4">
        <f>$G$18+$G$7/$J$18*($A$18^2*'Phi(z,A)'!H334+1)</f>
        <v>3.734364329089847</v>
      </c>
      <c r="E345" s="4">
        <f t="shared" si="17"/>
        <v>41.861407024980025</v>
      </c>
      <c r="G345" s="4">
        <f t="shared" si="18"/>
        <v>-0.324</v>
      </c>
      <c r="H345" s="4">
        <f>G345*'Freq res'!$C$11/2</f>
        <v>-0.324</v>
      </c>
      <c r="I345" s="4">
        <f>G345*'Freq res'!$E$11/2</f>
        <v>-0.12755905511811022</v>
      </c>
      <c r="J345" s="4">
        <f>$G$18+$G$7/$J$18*(-($A$18^2*'Phi(z,A)'!H334)+1)</f>
        <v>3.4165345012064994</v>
      </c>
      <c r="K345" s="4">
        <f t="shared" si="19"/>
        <v>30.463660102787784</v>
      </c>
    </row>
    <row r="346" spans="1:11" ht="12.75">
      <c r="A346">
        <v>0.325</v>
      </c>
      <c r="B346" s="4">
        <f>A346*'Freq res'!$C$11/2</f>
        <v>0.325</v>
      </c>
      <c r="C346" s="4">
        <f>A346*'Freq res'!$E$11/2</f>
        <v>0.1279527559055118</v>
      </c>
      <c r="D346" s="4">
        <f>$G$18+$G$7/$J$18*($A$18^2*'Phi(z,A)'!H335+1)</f>
        <v>3.734805056890096</v>
      </c>
      <c r="E346" s="4">
        <f t="shared" si="17"/>
        <v>41.879860577011456</v>
      </c>
      <c r="G346" s="4">
        <f t="shared" si="18"/>
        <v>-0.325</v>
      </c>
      <c r="H346" s="4">
        <f>G346*'Freq res'!$C$11/2</f>
        <v>-0.325</v>
      </c>
      <c r="I346" s="4">
        <f>G346*'Freq res'!$E$11/2</f>
        <v>-0.1279527559055118</v>
      </c>
      <c r="J346" s="4">
        <f>$G$18+$G$7/$J$18*(-($A$18^2*'Phi(z,A)'!H335)+1)</f>
        <v>3.416093773406251</v>
      </c>
      <c r="K346" s="4">
        <f t="shared" si="19"/>
        <v>30.450236879094376</v>
      </c>
    </row>
    <row r="347" spans="1:11" ht="12.75">
      <c r="A347">
        <v>0.326</v>
      </c>
      <c r="B347" s="4">
        <f>A347*'Freq res'!$C$11/2</f>
        <v>0.326</v>
      </c>
      <c r="C347" s="4">
        <f>A347*'Freq res'!$E$11/2</f>
        <v>0.1283464566929134</v>
      </c>
      <c r="D347" s="4">
        <f>$G$18+$G$7/$J$18*($A$18^2*'Phi(z,A)'!H336+1)</f>
        <v>3.735245361373812</v>
      </c>
      <c r="E347" s="4">
        <f t="shared" si="17"/>
        <v>41.89830452758002</v>
      </c>
      <c r="G347" s="4">
        <f t="shared" si="18"/>
        <v>-0.326</v>
      </c>
      <c r="H347" s="4">
        <f>G347*'Freq res'!$C$11/2</f>
        <v>-0.326</v>
      </c>
      <c r="I347" s="4">
        <f>G347*'Freq res'!$E$11/2</f>
        <v>-0.1283464566929134</v>
      </c>
      <c r="J347" s="4">
        <f>$G$18+$G$7/$J$18*(-($A$18^2*'Phi(z,A)'!H336)+1)</f>
        <v>3.4156534689225344</v>
      </c>
      <c r="K347" s="4">
        <f t="shared" si="19"/>
        <v>30.436832454496958</v>
      </c>
    </row>
    <row r="348" spans="1:11" ht="12.75">
      <c r="A348">
        <v>0.327</v>
      </c>
      <c r="B348" s="4">
        <f>A348*'Freq res'!$C$11/2</f>
        <v>0.327</v>
      </c>
      <c r="C348" s="4">
        <f>A348*'Freq res'!$E$11/2</f>
        <v>0.12874015748031495</v>
      </c>
      <c r="D348" s="4">
        <f>$G$18+$G$7/$J$18*($A$18^2*'Phi(z,A)'!H337+1)</f>
        <v>3.7356852415632065</v>
      </c>
      <c r="E348" s="4">
        <f t="shared" si="17"/>
        <v>41.916738815852774</v>
      </c>
      <c r="G348" s="4">
        <f t="shared" si="18"/>
        <v>-0.327</v>
      </c>
      <c r="H348" s="4">
        <f>G348*'Freq res'!$C$11/2</f>
        <v>-0.327</v>
      </c>
      <c r="I348" s="4">
        <f>G348*'Freq res'!$E$11/2</f>
        <v>-0.12874015748031495</v>
      </c>
      <c r="J348" s="4">
        <f>$G$18+$G$7/$J$18*(-($A$18^2*'Phi(z,A)'!H337)+1)</f>
        <v>3.41521358873314</v>
      </c>
      <c r="K348" s="4">
        <f t="shared" si="19"/>
        <v>30.423446839121663</v>
      </c>
    </row>
    <row r="349" spans="1:11" ht="12.75">
      <c r="A349">
        <v>0.328</v>
      </c>
      <c r="B349" s="4">
        <f>A349*'Freq res'!$C$11/2</f>
        <v>0.328</v>
      </c>
      <c r="C349" s="4">
        <f>A349*'Freq res'!$E$11/2</f>
        <v>0.12913385826771653</v>
      </c>
      <c r="D349" s="4">
        <f>$G$18+$G$7/$J$18*($A$18^2*'Phi(z,A)'!H338+1)</f>
        <v>3.7361246964832557</v>
      </c>
      <c r="E349" s="4">
        <f t="shared" si="17"/>
        <v>41.93516338104422</v>
      </c>
      <c r="G349" s="4">
        <f t="shared" si="18"/>
        <v>-0.328</v>
      </c>
      <c r="H349" s="4">
        <f>G349*'Freq res'!$C$11/2</f>
        <v>-0.328</v>
      </c>
      <c r="I349" s="4">
        <f>G349*'Freq res'!$E$11/2</f>
        <v>-0.12913385826771653</v>
      </c>
      <c r="J349" s="4">
        <f>$G$18+$G$7/$J$18*(-($A$18^2*'Phi(z,A)'!H338)+1)</f>
        <v>3.414774133813091</v>
      </c>
      <c r="K349" s="4">
        <f t="shared" si="19"/>
        <v>30.410080042990632</v>
      </c>
    </row>
    <row r="350" spans="1:11" ht="12.75">
      <c r="A350">
        <v>0.329</v>
      </c>
      <c r="B350" s="4">
        <f>A350*'Freq res'!$C$11/2</f>
        <v>0.329</v>
      </c>
      <c r="C350" s="4">
        <f>A350*'Freq res'!$E$11/2</f>
        <v>0.12952755905511812</v>
      </c>
      <c r="D350" s="4">
        <f>$G$18+$G$7/$J$18*($A$18^2*'Phi(z,A)'!H339+1)</f>
        <v>3.7365637251617105</v>
      </c>
      <c r="E350" s="4">
        <f t="shared" si="17"/>
        <v>41.95357816241697</v>
      </c>
      <c r="G350" s="4">
        <f t="shared" si="18"/>
        <v>-0.329</v>
      </c>
      <c r="H350" s="4">
        <f>G350*'Freq res'!$C$11/2</f>
        <v>-0.329</v>
      </c>
      <c r="I350" s="4">
        <f>G350*'Freq res'!$E$11/2</f>
        <v>-0.12952755905511812</v>
      </c>
      <c r="J350" s="4">
        <f>$G$18+$G$7/$J$18*(-($A$18^2*'Phi(z,A)'!H339)+1)</f>
        <v>3.414335105134636</v>
      </c>
      <c r="K350" s="4">
        <f t="shared" si="19"/>
        <v>30.3967320760222</v>
      </c>
    </row>
    <row r="351" spans="1:11" ht="12.75">
      <c r="A351">
        <v>0.33</v>
      </c>
      <c r="B351" s="4">
        <f>A351*'Freq res'!$C$11/2</f>
        <v>0.33</v>
      </c>
      <c r="C351" s="4">
        <f>A351*'Freq res'!$E$11/2</f>
        <v>0.12992125984251968</v>
      </c>
      <c r="D351" s="4">
        <f>$G$18+$G$7/$J$18*($A$18^2*'Phi(z,A)'!H340+1)</f>
        <v>3.737002326629101</v>
      </c>
      <c r="E351" s="4">
        <f t="shared" si="17"/>
        <v>41.9719830992824</v>
      </c>
      <c r="G351" s="4">
        <f t="shared" si="18"/>
        <v>-0.33</v>
      </c>
      <c r="H351" s="4">
        <f>G351*'Freq res'!$C$11/2</f>
        <v>-0.33</v>
      </c>
      <c r="I351" s="4">
        <f>G351*'Freq res'!$E$11/2</f>
        <v>-0.12992125984251968</v>
      </c>
      <c r="J351" s="4">
        <f>$G$18+$G$7/$J$18*(-($A$18^2*'Phi(z,A)'!H340)+1)</f>
        <v>3.4138965036672455</v>
      </c>
      <c r="K351" s="4">
        <f t="shared" si="19"/>
        <v>30.38340294803101</v>
      </c>
    </row>
    <row r="352" spans="1:11" ht="12.75">
      <c r="A352">
        <v>0.331</v>
      </c>
      <c r="B352" s="4">
        <f>A352*'Freq res'!$C$11/2</f>
        <v>0.331</v>
      </c>
      <c r="C352" s="4">
        <f>A352*'Freq res'!$E$11/2</f>
        <v>0.13031496062992126</v>
      </c>
      <c r="D352" s="4">
        <f>$G$18+$G$7/$J$18*($A$18^2*'Phi(z,A)'!H341+1)</f>
        <v>3.7374404999187405</v>
      </c>
      <c r="E352" s="4">
        <f t="shared" si="17"/>
        <v>41.99037813100117</v>
      </c>
      <c r="G352" s="4">
        <f t="shared" si="18"/>
        <v>-0.331</v>
      </c>
      <c r="H352" s="4">
        <f>G352*'Freq res'!$C$11/2</f>
        <v>-0.331</v>
      </c>
      <c r="I352" s="4">
        <f>G352*'Freq res'!$E$11/2</f>
        <v>-0.13031496062992126</v>
      </c>
      <c r="J352" s="4">
        <f>$G$18+$G$7/$J$18*(-($A$18^2*'Phi(z,A)'!H341)+1)</f>
        <v>3.413458330377606</v>
      </c>
      <c r="K352" s="4">
        <f t="shared" si="19"/>
        <v>30.370092668728223</v>
      </c>
    </row>
    <row r="353" spans="1:11" ht="12.75">
      <c r="A353">
        <v>0.332</v>
      </c>
      <c r="B353" s="4">
        <f>A353*'Freq res'!$C$11/2</f>
        <v>0.332</v>
      </c>
      <c r="C353" s="4">
        <f>A353*'Freq res'!$E$11/2</f>
        <v>0.13070866141732282</v>
      </c>
      <c r="D353" s="4">
        <f>$G$18+$G$7/$J$18*($A$18^2*'Phi(z,A)'!H342+1)</f>
        <v>3.737878244066733</v>
      </c>
      <c r="E353" s="4">
        <f t="shared" si="17"/>
        <v>42.00876319698394</v>
      </c>
      <c r="G353" s="4">
        <f t="shared" si="18"/>
        <v>-0.332</v>
      </c>
      <c r="H353" s="4">
        <f>G353*'Freq res'!$C$11/2</f>
        <v>-0.332</v>
      </c>
      <c r="I353" s="4">
        <f>G353*'Freq res'!$E$11/2</f>
        <v>-0.13070866141732282</v>
      </c>
      <c r="J353" s="4">
        <f>$G$18+$G$7/$J$18*(-($A$18^2*'Phi(z,A)'!H342)+1)</f>
        <v>3.4130205862296137</v>
      </c>
      <c r="K353" s="4">
        <f t="shared" si="19"/>
        <v>30.356801247721624</v>
      </c>
    </row>
    <row r="354" spans="1:11" ht="12.75">
      <c r="A354">
        <v>0.333</v>
      </c>
      <c r="B354" s="4">
        <f>A354*'Freq res'!$C$11/2</f>
        <v>0.333</v>
      </c>
      <c r="C354" s="4">
        <f>A354*'Freq res'!$E$11/2</f>
        <v>0.1311023622047244</v>
      </c>
      <c r="D354" s="4">
        <f>$G$18+$G$7/$J$18*($A$18^2*'Phi(z,A)'!H343+1)</f>
        <v>3.7383155581119767</v>
      </c>
      <c r="E354" s="4">
        <f t="shared" si="17"/>
        <v>42.02713823669194</v>
      </c>
      <c r="G354" s="4">
        <f t="shared" si="18"/>
        <v>-0.333</v>
      </c>
      <c r="H354" s="4">
        <f>G354*'Freq res'!$C$11/2</f>
        <v>-0.333</v>
      </c>
      <c r="I354" s="4">
        <f>G354*'Freq res'!$E$11/2</f>
        <v>-0.1311023622047244</v>
      </c>
      <c r="J354" s="4">
        <f>$G$18+$G$7/$J$18*(-($A$18^2*'Phi(z,A)'!H343)+1)</f>
        <v>3.41258327218437</v>
      </c>
      <c r="K354" s="4">
        <f t="shared" si="19"/>
        <v>30.34352869451581</v>
      </c>
    </row>
    <row r="355" spans="1:11" ht="12.75">
      <c r="A355">
        <v>0.334</v>
      </c>
      <c r="B355" s="4">
        <f>A355*'Freq res'!$C$11/2</f>
        <v>0.334</v>
      </c>
      <c r="C355" s="4">
        <f>A355*'Freq res'!$E$11/2</f>
        <v>0.131496062992126</v>
      </c>
      <c r="D355" s="4">
        <f>$G$18+$G$7/$J$18*($A$18^2*'Phi(z,A)'!H344+1)</f>
        <v>3.738752441096172</v>
      </c>
      <c r="E355" s="4">
        <f t="shared" si="17"/>
        <v>42.045503189637586</v>
      </c>
      <c r="G355" s="4">
        <f t="shared" si="18"/>
        <v>-0.334</v>
      </c>
      <c r="H355" s="4">
        <f>G355*'Freq res'!$C$11/2</f>
        <v>-0.334</v>
      </c>
      <c r="I355" s="4">
        <f>G355*'Freq res'!$E$11/2</f>
        <v>-0.131496062992126</v>
      </c>
      <c r="J355" s="4">
        <f>$G$18+$G$7/$J$18*(-($A$18^2*'Phi(z,A)'!H344)+1)</f>
        <v>3.412146389200175</v>
      </c>
      <c r="K355" s="4">
        <f t="shared" si="19"/>
        <v>30.33027501851232</v>
      </c>
    </row>
    <row r="356" spans="1:11" ht="12.75">
      <c r="A356">
        <v>0.335</v>
      </c>
      <c r="B356" s="4">
        <f>A356*'Freq res'!$C$11/2</f>
        <v>0.335</v>
      </c>
      <c r="C356" s="4">
        <f>A356*'Freq res'!$E$11/2</f>
        <v>0.13188976377952755</v>
      </c>
      <c r="D356" s="4">
        <f>$G$18+$G$7/$J$18*($A$18^2*'Phi(z,A)'!H345+1)</f>
        <v>3.7391888920638223</v>
      </c>
      <c r="E356" s="4">
        <f t="shared" si="17"/>
        <v>42.06385799538505</v>
      </c>
      <c r="G356" s="4">
        <f t="shared" si="18"/>
        <v>-0.335</v>
      </c>
      <c r="H356" s="4">
        <f>G356*'Freq res'!$C$11/2</f>
        <v>-0.335</v>
      </c>
      <c r="I356" s="4">
        <f>G356*'Freq res'!$E$11/2</f>
        <v>-0.13188976377952755</v>
      </c>
      <c r="J356" s="4">
        <f>$G$18+$G$7/$J$18*(-($A$18^2*'Phi(z,A)'!H345)+1)</f>
        <v>3.411709938232524</v>
      </c>
      <c r="K356" s="4">
        <f t="shared" si="19"/>
        <v>30.317040229009805</v>
      </c>
    </row>
    <row r="357" spans="1:11" ht="12.75">
      <c r="A357">
        <v>0.336</v>
      </c>
      <c r="B357" s="4">
        <f>A357*'Freq res'!$C$11/2</f>
        <v>0.336</v>
      </c>
      <c r="C357" s="4">
        <f>A357*'Freq res'!$E$11/2</f>
        <v>0.13228346456692913</v>
      </c>
      <c r="D357" s="4">
        <f>$G$18+$G$7/$J$18*($A$18^2*'Phi(z,A)'!H346+1)</f>
        <v>3.7396249100622456</v>
      </c>
      <c r="E357" s="4">
        <f t="shared" si="17"/>
        <v>42.082202593551024</v>
      </c>
      <c r="G357" s="4">
        <f t="shared" si="18"/>
        <v>-0.336</v>
      </c>
      <c r="H357" s="4">
        <f>G357*'Freq res'!$C$11/2</f>
        <v>-0.336</v>
      </c>
      <c r="I357" s="4">
        <f>G357*'Freq res'!$E$11/2</f>
        <v>-0.13228346456692913</v>
      </c>
      <c r="J357" s="4">
        <f>$G$18+$G$7/$J$18*(-($A$18^2*'Phi(z,A)'!H346)+1)</f>
        <v>3.411273920234101</v>
      </c>
      <c r="K357" s="4">
        <f t="shared" si="19"/>
        <v>30.30382433520419</v>
      </c>
    </row>
    <row r="358" spans="1:11" ht="12.75">
      <c r="A358">
        <v>0.337</v>
      </c>
      <c r="B358" s="4">
        <f>A358*'Freq res'!$C$11/2</f>
        <v>0.337</v>
      </c>
      <c r="C358" s="4">
        <f>A358*'Freq res'!$E$11/2</f>
        <v>0.13267716535433072</v>
      </c>
      <c r="D358" s="4">
        <f>$G$18+$G$7/$J$18*($A$18^2*'Phi(z,A)'!H347+1)</f>
        <v>3.7400604941415736</v>
      </c>
      <c r="E358" s="4">
        <f t="shared" si="17"/>
        <v>42.10053692380512</v>
      </c>
      <c r="G358" s="4">
        <f t="shared" si="18"/>
        <v>-0.337</v>
      </c>
      <c r="H358" s="4">
        <f>G358*'Freq res'!$C$11/2</f>
        <v>-0.337</v>
      </c>
      <c r="I358" s="4">
        <f>G358*'Freq res'!$E$11/2</f>
        <v>-0.13267716535433072</v>
      </c>
      <c r="J358" s="4">
        <f>$G$18+$G$7/$J$18*(-($A$18^2*'Phi(z,A)'!H347)+1)</f>
        <v>3.410838336154773</v>
      </c>
      <c r="K358" s="4">
        <f t="shared" si="19"/>
        <v>30.29062734618884</v>
      </c>
    </row>
    <row r="359" spans="1:11" ht="12.75">
      <c r="A359">
        <v>0.338</v>
      </c>
      <c r="B359" s="4">
        <f>A359*'Freq res'!$C$11/2</f>
        <v>0.338</v>
      </c>
      <c r="C359" s="4">
        <f>A359*'Freq res'!$E$11/2</f>
        <v>0.13307086614173227</v>
      </c>
      <c r="D359" s="4">
        <f>$G$18+$G$7/$J$18*($A$18^2*'Phi(z,A)'!H348+1)</f>
        <v>3.7404956433547607</v>
      </c>
      <c r="E359" s="4">
        <f t="shared" si="17"/>
        <v>42.11886092587067</v>
      </c>
      <c r="G359" s="4">
        <f t="shared" si="18"/>
        <v>-0.338</v>
      </c>
      <c r="H359" s="4">
        <f>G359*'Freq res'!$C$11/2</f>
        <v>-0.338</v>
      </c>
      <c r="I359" s="4">
        <f>G359*'Freq res'!$E$11/2</f>
        <v>-0.13307086614173227</v>
      </c>
      <c r="J359" s="4">
        <f>$G$18+$G$7/$J$18*(-($A$18^2*'Phi(z,A)'!H348)+1)</f>
        <v>3.410403186941586</v>
      </c>
      <c r="K359" s="4">
        <f t="shared" si="19"/>
        <v>30.27744927095468</v>
      </c>
    </row>
    <row r="360" spans="1:11" ht="12.75">
      <c r="A360">
        <v>0.339</v>
      </c>
      <c r="B360" s="4">
        <f>A360*'Freq res'!$C$11/2</f>
        <v>0.339</v>
      </c>
      <c r="C360" s="4">
        <f>A360*'Freq res'!$E$11/2</f>
        <v>0.13346456692913386</v>
      </c>
      <c r="D360" s="4">
        <f>$G$18+$G$7/$J$18*($A$18^2*'Phi(z,A)'!H349+1)</f>
        <v>3.7409303567575884</v>
      </c>
      <c r="E360" s="4">
        <f t="shared" si="17"/>
        <v>42.13717453952523</v>
      </c>
      <c r="G360" s="4">
        <f t="shared" si="18"/>
        <v>-0.339</v>
      </c>
      <c r="H360" s="4">
        <f>G360*'Freq res'!$C$11/2</f>
        <v>-0.339</v>
      </c>
      <c r="I360" s="4">
        <f>G360*'Freq res'!$E$11/2</f>
        <v>-0.13346456692913386</v>
      </c>
      <c r="J360" s="4">
        <f>$G$18+$G$7/$J$18*(-($A$18^2*'Phi(z,A)'!H349)+1)</f>
        <v>3.409968473538758</v>
      </c>
      <c r="K360" s="4">
        <f t="shared" si="19"/>
        <v>30.264290118390385</v>
      </c>
    </row>
    <row r="361" spans="1:11" ht="12.75">
      <c r="A361">
        <v>0.34</v>
      </c>
      <c r="B361" s="4">
        <f>A361*'Freq res'!$C$11/2</f>
        <v>0.34</v>
      </c>
      <c r="C361" s="4">
        <f>A361*'Freq res'!$E$11/2</f>
        <v>0.13385826771653545</v>
      </c>
      <c r="D361" s="4">
        <f>$G$18+$G$7/$J$18*($A$18^2*'Phi(z,A)'!H350+1)</f>
        <v>3.7413646334086703</v>
      </c>
      <c r="E361" s="4">
        <f t="shared" si="17"/>
        <v>42.15547770460127</v>
      </c>
      <c r="G361" s="4">
        <f t="shared" si="18"/>
        <v>-0.34</v>
      </c>
      <c r="H361" s="4">
        <f>G361*'Freq res'!$C$11/2</f>
        <v>-0.34</v>
      </c>
      <c r="I361" s="4">
        <f>G361*'Freq res'!$E$11/2</f>
        <v>-0.13385826771653545</v>
      </c>
      <c r="J361" s="4">
        <f>$G$18+$G$7/$J$18*(-($A$18^2*'Phi(z,A)'!H350)+1)</f>
        <v>3.4095341968876762</v>
      </c>
      <c r="K361" s="4">
        <f t="shared" si="19"/>
        <v>30.251149897282524</v>
      </c>
    </row>
    <row r="362" spans="1:11" ht="12.75">
      <c r="A362">
        <v>0.341</v>
      </c>
      <c r="B362" s="4">
        <f>A362*'Freq res'!$C$11/2</f>
        <v>0.341</v>
      </c>
      <c r="C362" s="4">
        <f>A362*'Freq res'!$E$11/2</f>
        <v>0.134251968503937</v>
      </c>
      <c r="D362" s="4">
        <f>$G$18+$G$7/$J$18*($A$18^2*'Phi(z,A)'!H351+1)</f>
        <v>3.7417984723694566</v>
      </c>
      <c r="E362" s="4">
        <f t="shared" si="17"/>
        <v>42.17377036098669</v>
      </c>
      <c r="G362" s="4">
        <f t="shared" si="18"/>
        <v>-0.341</v>
      </c>
      <c r="H362" s="4">
        <f>G362*'Freq res'!$C$11/2</f>
        <v>-0.341</v>
      </c>
      <c r="I362" s="4">
        <f>G362*'Freq res'!$E$11/2</f>
        <v>-0.134251968503937</v>
      </c>
      <c r="J362" s="4">
        <f>$G$18+$G$7/$J$18*(-($A$18^2*'Phi(z,A)'!H351)+1)</f>
        <v>3.4091003579268895</v>
      </c>
      <c r="K362" s="4">
        <f t="shared" si="19"/>
        <v>30.238028616315734</v>
      </c>
    </row>
    <row r="363" spans="1:11" ht="12.75">
      <c r="A363">
        <v>0.342</v>
      </c>
      <c r="B363" s="4">
        <f>A363*'Freq res'!$C$11/2</f>
        <v>0.342</v>
      </c>
      <c r="C363" s="4">
        <f>A363*'Freq res'!$E$11/2</f>
        <v>0.1346456692913386</v>
      </c>
      <c r="D363" s="4">
        <f>$G$18+$G$7/$J$18*($A$18^2*'Phi(z,A)'!H352+1)</f>
        <v>3.7422318727042416</v>
      </c>
      <c r="E363" s="4">
        <f t="shared" si="17"/>
        <v>42.19205244862557</v>
      </c>
      <c r="G363" s="4">
        <f t="shared" si="18"/>
        <v>-0.342</v>
      </c>
      <c r="H363" s="4">
        <f>G363*'Freq res'!$C$11/2</f>
        <v>-0.342</v>
      </c>
      <c r="I363" s="4">
        <f>G363*'Freq res'!$E$11/2</f>
        <v>-0.1346456692913386</v>
      </c>
      <c r="J363" s="4">
        <f>$G$18+$G$7/$J$18*(-($A$18^2*'Phi(z,A)'!H352)+1)</f>
        <v>3.408666957592105</v>
      </c>
      <c r="K363" s="4">
        <f t="shared" si="19"/>
        <v>30.22492628407288</v>
      </c>
    </row>
    <row r="364" spans="1:11" ht="12.75">
      <c r="A364">
        <v>0.343</v>
      </c>
      <c r="B364" s="4">
        <f>A364*'Freq res'!$C$11/2</f>
        <v>0.343</v>
      </c>
      <c r="C364" s="4">
        <f>A364*'Freq res'!$E$11/2</f>
        <v>0.13503937007874015</v>
      </c>
      <c r="D364" s="4">
        <f>$G$18+$G$7/$J$18*($A$18^2*'Phi(z,A)'!H353+1)</f>
        <v>3.742664833480165</v>
      </c>
      <c r="E364" s="4">
        <f t="shared" si="17"/>
        <v>42.21032390751861</v>
      </c>
      <c r="G364" s="4">
        <f t="shared" si="18"/>
        <v>-0.343</v>
      </c>
      <c r="H364" s="4">
        <f>G364*'Freq res'!$C$11/2</f>
        <v>-0.343</v>
      </c>
      <c r="I364" s="4">
        <f>G364*'Freq res'!$E$11/2</f>
        <v>-0.13503937007874015</v>
      </c>
      <c r="J364" s="4">
        <f>$G$18+$G$7/$J$18*(-($A$18^2*'Phi(z,A)'!H353)+1)</f>
        <v>3.4082339968161817</v>
      </c>
      <c r="K364" s="4">
        <f t="shared" si="19"/>
        <v>30.211842909035187</v>
      </c>
    </row>
    <row r="365" spans="1:11" ht="12.75">
      <c r="A365">
        <v>0.344</v>
      </c>
      <c r="B365" s="4">
        <f>A365*'Freq res'!$C$11/2</f>
        <v>0.344</v>
      </c>
      <c r="C365" s="4">
        <f>A365*'Freq res'!$E$11/2</f>
        <v>0.1354330708661417</v>
      </c>
      <c r="D365" s="4">
        <f>$G$18+$G$7/$J$18*($A$18^2*'Phi(z,A)'!H354+1)</f>
        <v>3.743097353767221</v>
      </c>
      <c r="E365" s="4">
        <f t="shared" si="17"/>
        <v>42.22858467772392</v>
      </c>
      <c r="G365" s="4">
        <f t="shared" si="18"/>
        <v>-0.344</v>
      </c>
      <c r="H365" s="4">
        <f>G365*'Freq res'!$C$11/2</f>
        <v>-0.344</v>
      </c>
      <c r="I365" s="4">
        <f>G365*'Freq res'!$E$11/2</f>
        <v>-0.1354330708661417</v>
      </c>
      <c r="J365" s="4">
        <f>$G$18+$G$7/$J$18*(-($A$18^2*'Phi(z,A)'!H354)+1)</f>
        <v>3.4078014765291256</v>
      </c>
      <c r="K365" s="4">
        <f t="shared" si="19"/>
        <v>30.19877849958241</v>
      </c>
    </row>
    <row r="366" spans="1:11" ht="12.75">
      <c r="A366">
        <v>0.345</v>
      </c>
      <c r="B366" s="4">
        <f>A366*'Freq res'!$C$11/2</f>
        <v>0.345</v>
      </c>
      <c r="C366" s="4">
        <f>A366*'Freq res'!$E$11/2</f>
        <v>0.1358267716535433</v>
      </c>
      <c r="D366" s="4">
        <f>$G$18+$G$7/$J$18*($A$18^2*'Phi(z,A)'!H355+1)</f>
        <v>3.7435294326382613</v>
      </c>
      <c r="E366" s="4">
        <f t="shared" si="17"/>
        <v>42.24683469935755</v>
      </c>
      <c r="G366" s="4">
        <f t="shared" si="18"/>
        <v>-0.345</v>
      </c>
      <c r="H366" s="4">
        <f>G366*'Freq res'!$C$11/2</f>
        <v>-0.345</v>
      </c>
      <c r="I366" s="4">
        <f>G366*'Freq res'!$E$11/2</f>
        <v>-0.1358267716535433</v>
      </c>
      <c r="J366" s="4">
        <f>$G$18+$G$7/$J$18*(-($A$18^2*'Phi(z,A)'!H355)+1)</f>
        <v>3.407369397658085</v>
      </c>
      <c r="K366" s="4">
        <f t="shared" si="19"/>
        <v>30.18573306399301</v>
      </c>
    </row>
    <row r="367" spans="1:11" ht="12.75">
      <c r="A367">
        <v>0.346</v>
      </c>
      <c r="B367" s="4">
        <f>A367*'Freq res'!$C$11/2</f>
        <v>0.346</v>
      </c>
      <c r="C367" s="4">
        <f>A367*'Freq res'!$E$11/2</f>
        <v>0.13622047244094487</v>
      </c>
      <c r="D367" s="4">
        <f>$G$18+$G$7/$J$18*($A$18^2*'Phi(z,A)'!H356+1)</f>
        <v>3.743961069169</v>
      </c>
      <c r="E367" s="4">
        <f t="shared" si="17"/>
        <v>42.265073912594055</v>
      </c>
      <c r="G367" s="4">
        <f t="shared" si="18"/>
        <v>-0.346</v>
      </c>
      <c r="H367" s="4">
        <f>G367*'Freq res'!$C$11/2</f>
        <v>-0.346</v>
      </c>
      <c r="I367" s="4">
        <f>G367*'Freq res'!$E$11/2</f>
        <v>-0.13622047244094487</v>
      </c>
      <c r="J367" s="4">
        <f>$G$18+$G$7/$J$18*(-($A$18^2*'Phi(z,A)'!H356)+1)</f>
        <v>3.4069377611273466</v>
      </c>
      <c r="K367" s="4">
        <f t="shared" si="19"/>
        <v>30.17270661044432</v>
      </c>
    </row>
    <row r="368" spans="1:11" ht="12.75">
      <c r="A368">
        <v>0.347</v>
      </c>
      <c r="B368" s="4">
        <f>A368*'Freq res'!$C$11/2</f>
        <v>0.347</v>
      </c>
      <c r="C368" s="4">
        <f>A368*'Freq res'!$E$11/2</f>
        <v>0.13661417322834643</v>
      </c>
      <c r="D368" s="4">
        <f>$G$18+$G$7/$J$18*($A$18^2*'Phi(z,A)'!H357+1)</f>
        <v>3.7443922624380193</v>
      </c>
      <c r="E368" s="4">
        <f t="shared" si="17"/>
        <v>42.28330225766719</v>
      </c>
      <c r="G368" s="4">
        <f t="shared" si="18"/>
        <v>-0.347</v>
      </c>
      <c r="H368" s="4">
        <f>G368*'Freq res'!$C$11/2</f>
        <v>-0.347</v>
      </c>
      <c r="I368" s="4">
        <f>G368*'Freq res'!$E$11/2</f>
        <v>-0.13661417322834643</v>
      </c>
      <c r="J368" s="4">
        <f>$G$18+$G$7/$J$18*(-($A$18^2*'Phi(z,A)'!H357)+1)</f>
        <v>3.4065065678583273</v>
      </c>
      <c r="K368" s="4">
        <f t="shared" si="19"/>
        <v>30.15969914701268</v>
      </c>
    </row>
    <row r="369" spans="1:11" ht="12.75">
      <c r="A369">
        <v>0.348</v>
      </c>
      <c r="B369" s="4">
        <f>A369*'Freq res'!$C$11/2</f>
        <v>0.348</v>
      </c>
      <c r="C369" s="4">
        <f>A369*'Freq res'!$E$11/2</f>
        <v>0.13700787401574802</v>
      </c>
      <c r="D369" s="4">
        <f>$G$18+$G$7/$J$18*($A$18^2*'Phi(z,A)'!H358+1)</f>
        <v>3.7448230115267744</v>
      </c>
      <c r="E369" s="4">
        <f t="shared" si="17"/>
        <v>42.30151967487049</v>
      </c>
      <c r="G369" s="4">
        <f t="shared" si="18"/>
        <v>-0.348</v>
      </c>
      <c r="H369" s="4">
        <f>G369*'Freq res'!$C$11/2</f>
        <v>-0.348</v>
      </c>
      <c r="I369" s="4">
        <f>G369*'Freq res'!$E$11/2</f>
        <v>-0.13700787401574802</v>
      </c>
      <c r="J369" s="4">
        <f>$G$18+$G$7/$J$18*(-($A$18^2*'Phi(z,A)'!H358)+1)</f>
        <v>3.4060758187695717</v>
      </c>
      <c r="K369" s="4">
        <f t="shared" si="19"/>
        <v>30.146710681673593</v>
      </c>
    </row>
    <row r="370" spans="1:11" ht="12.75">
      <c r="A370">
        <v>0.349</v>
      </c>
      <c r="B370" s="4">
        <f>A370*'Freq res'!$C$11/2</f>
        <v>0.349</v>
      </c>
      <c r="C370" s="4">
        <f>A370*'Freq res'!$E$11/2</f>
        <v>0.13740157480314957</v>
      </c>
      <c r="D370" s="4">
        <f>$G$18+$G$7/$J$18*($A$18^2*'Phi(z,A)'!H359+1)</f>
        <v>3.7452533155195993</v>
      </c>
      <c r="E370" s="4">
        <f t="shared" si="17"/>
        <v>42.319726104557915</v>
      </c>
      <c r="G370" s="4">
        <f t="shared" si="18"/>
        <v>-0.349</v>
      </c>
      <c r="H370" s="4">
        <f>G370*'Freq res'!$C$11/2</f>
        <v>-0.349</v>
      </c>
      <c r="I370" s="4">
        <f>G370*'Freq res'!$E$11/2</f>
        <v>-0.13740157480314957</v>
      </c>
      <c r="J370" s="4">
        <f>$G$18+$G$7/$J$18*(-($A$18^2*'Phi(z,A)'!H359)+1)</f>
        <v>3.4056455147767473</v>
      </c>
      <c r="K370" s="4">
        <f t="shared" si="19"/>
        <v>30.133741222301943</v>
      </c>
    </row>
    <row r="371" spans="1:11" ht="12.75">
      <c r="A371">
        <v>0.35</v>
      </c>
      <c r="B371" s="4">
        <f>A371*'Freq res'!$C$11/2</f>
        <v>0.35</v>
      </c>
      <c r="C371" s="4">
        <f>A371*'Freq res'!$E$11/2</f>
        <v>0.13779527559055116</v>
      </c>
      <c r="D371" s="4">
        <f>$G$18+$G$7/$J$18*($A$18^2*'Phi(z,A)'!H360+1)</f>
        <v>3.745683173503709</v>
      </c>
      <c r="E371" s="4">
        <f t="shared" si="17"/>
        <v>42.33792148714435</v>
      </c>
      <c r="G371" s="4">
        <f t="shared" si="18"/>
        <v>-0.35</v>
      </c>
      <c r="H371" s="4">
        <f>G371*'Freq res'!$C$11/2</f>
        <v>-0.35</v>
      </c>
      <c r="I371" s="4">
        <f>G371*'Freq res'!$E$11/2</f>
        <v>-0.13779527559055116</v>
      </c>
      <c r="J371" s="4">
        <f>$G$18+$G$7/$J$18*(-($A$18^2*'Phi(z,A)'!H360)+1)</f>
        <v>3.4052156567926377</v>
      </c>
      <c r="K371" s="4">
        <f t="shared" si="19"/>
        <v>30.120790776672084</v>
      </c>
    </row>
    <row r="372" spans="1:11" ht="12.75">
      <c r="A372">
        <v>0.351</v>
      </c>
      <c r="B372" s="4">
        <f>A372*'Freq res'!$C$11/2</f>
        <v>0.351</v>
      </c>
      <c r="C372" s="4">
        <f>A372*'Freq res'!$E$11/2</f>
        <v>0.13818897637795274</v>
      </c>
      <c r="D372" s="4">
        <f>$G$18+$G$7/$J$18*($A$18^2*'Phi(z,A)'!H361+1)</f>
        <v>3.746112584569207</v>
      </c>
      <c r="E372" s="4">
        <f t="shared" si="17"/>
        <v>42.356105763106356</v>
      </c>
      <c r="G372" s="4">
        <f t="shared" si="18"/>
        <v>-0.351</v>
      </c>
      <c r="H372" s="4">
        <f>G372*'Freq res'!$C$11/2</f>
        <v>-0.351</v>
      </c>
      <c r="I372" s="4">
        <f>G372*'Freq res'!$E$11/2</f>
        <v>-0.13818897637795274</v>
      </c>
      <c r="J372" s="4">
        <f>$G$18+$G$7/$J$18*(-($A$18^2*'Phi(z,A)'!H361)+1)</f>
        <v>3.4047862457271396</v>
      </c>
      <c r="K372" s="4">
        <f t="shared" si="19"/>
        <v>30.10785935245806</v>
      </c>
    </row>
    <row r="373" spans="1:11" ht="12.75">
      <c r="A373">
        <v>0.352</v>
      </c>
      <c r="B373" s="4">
        <f>A373*'Freq res'!$C$11/2</f>
        <v>0.352</v>
      </c>
      <c r="C373" s="4">
        <f>A373*'Freq res'!$E$11/2</f>
        <v>0.1385826771653543</v>
      </c>
      <c r="D373" s="4">
        <f>$G$18+$G$7/$J$18*($A$18^2*'Phi(z,A)'!H362+1)</f>
        <v>3.746541547809091</v>
      </c>
      <c r="E373" s="4">
        <f t="shared" si="17"/>
        <v>42.37427887298275</v>
      </c>
      <c r="G373" s="4">
        <f t="shared" si="18"/>
        <v>-0.352</v>
      </c>
      <c r="H373" s="4">
        <f>G373*'Freq res'!$C$11/2</f>
        <v>-0.352</v>
      </c>
      <c r="I373" s="4">
        <f>G373*'Freq res'!$E$11/2</f>
        <v>-0.1385826771653543</v>
      </c>
      <c r="J373" s="4">
        <f>$G$18+$G$7/$J$18*(-($A$18^2*'Phi(z,A)'!H362)+1)</f>
        <v>3.404357282487256</v>
      </c>
      <c r="K373" s="4">
        <f t="shared" si="19"/>
        <v>30.094946957233713</v>
      </c>
    </row>
    <row r="374" spans="1:11" ht="12.75">
      <c r="A374">
        <v>0.353</v>
      </c>
      <c r="B374" s="4">
        <f>A374*'Freq res'!$C$11/2</f>
        <v>0.353</v>
      </c>
      <c r="C374" s="4">
        <f>A374*'Freq res'!$E$11/2</f>
        <v>0.1389763779527559</v>
      </c>
      <c r="D374" s="4">
        <f>$G$18+$G$7/$J$18*($A$18^2*'Phi(z,A)'!H363+1)</f>
        <v>3.746970062319254</v>
      </c>
      <c r="E374" s="4">
        <f t="shared" si="17"/>
        <v>42.39244075737509</v>
      </c>
      <c r="G374" s="4">
        <f t="shared" si="18"/>
        <v>-0.353</v>
      </c>
      <c r="H374" s="4">
        <f>G374*'Freq res'!$C$11/2</f>
        <v>-0.353</v>
      </c>
      <c r="I374" s="4">
        <f>G374*'Freq res'!$E$11/2</f>
        <v>-0.1389763779527559</v>
      </c>
      <c r="J374" s="4">
        <f>$G$18+$G$7/$J$18*(-($A$18^2*'Phi(z,A)'!H363)+1)</f>
        <v>3.4039287679770927</v>
      </c>
      <c r="K374" s="4">
        <f t="shared" si="19"/>
        <v>30.082053598472896</v>
      </c>
    </row>
    <row r="375" spans="1:11" ht="12.75">
      <c r="A375">
        <v>0.354</v>
      </c>
      <c r="B375" s="4">
        <f>A375*'Freq res'!$C$11/2</f>
        <v>0.354</v>
      </c>
      <c r="C375" s="4">
        <f>A375*'Freq res'!$E$11/2</f>
        <v>0.13937007874015747</v>
      </c>
      <c r="D375" s="4">
        <f>$G$18+$G$7/$J$18*($A$18^2*'Phi(z,A)'!H364+1)</f>
        <v>3.747398127198493</v>
      </c>
      <c r="E375" s="4">
        <f t="shared" si="17"/>
        <v>42.4105913569485</v>
      </c>
      <c r="G375" s="4">
        <f t="shared" si="18"/>
        <v>-0.354</v>
      </c>
      <c r="H375" s="4">
        <f>G375*'Freq res'!$C$11/2</f>
        <v>-0.354</v>
      </c>
      <c r="I375" s="4">
        <f>G375*'Freq res'!$E$11/2</f>
        <v>-0.13937007874015747</v>
      </c>
      <c r="J375" s="4">
        <f>$G$18+$G$7/$J$18*(-($A$18^2*'Phi(z,A)'!H364)+1)</f>
        <v>3.4035007030978535</v>
      </c>
      <c r="K375" s="4">
        <f t="shared" si="19"/>
        <v>30.06917928354962</v>
      </c>
    </row>
    <row r="376" spans="1:11" ht="12.75">
      <c r="A376">
        <v>0.355</v>
      </c>
      <c r="B376" s="4">
        <f>A376*'Freq res'!$C$11/2</f>
        <v>0.355</v>
      </c>
      <c r="C376" s="4">
        <f>A376*'Freq res'!$E$11/2</f>
        <v>0.13976377952755903</v>
      </c>
      <c r="D376" s="4">
        <f>$G$18+$G$7/$J$18*($A$18^2*'Phi(z,A)'!H365+1)</f>
        <v>3.7478257415485117</v>
      </c>
      <c r="E376" s="4">
        <f t="shared" si="17"/>
        <v>42.428730612432076</v>
      </c>
      <c r="G376" s="4">
        <f t="shared" si="18"/>
        <v>-0.355</v>
      </c>
      <c r="H376" s="4">
        <f>G376*'Freq res'!$C$11/2</f>
        <v>-0.355</v>
      </c>
      <c r="I376" s="4">
        <f>G376*'Freq res'!$E$11/2</f>
        <v>-0.13976377952755903</v>
      </c>
      <c r="J376" s="4">
        <f>$G$18+$G$7/$J$18*(-($A$18^2*'Phi(z,A)'!H365)+1)</f>
        <v>3.403073088747835</v>
      </c>
      <c r="K376" s="4">
        <f t="shared" si="19"/>
        <v>30.05632401973822</v>
      </c>
    </row>
    <row r="377" spans="1:11" ht="12.75">
      <c r="A377">
        <v>0.356</v>
      </c>
      <c r="B377" s="4">
        <f>A377*'Freq res'!$C$11/2</f>
        <v>0.356</v>
      </c>
      <c r="C377" s="4">
        <f>A377*'Freq res'!$E$11/2</f>
        <v>0.14015748031496061</v>
      </c>
      <c r="D377" s="4">
        <f>$G$18+$G$7/$J$18*($A$18^2*'Phi(z,A)'!H366+1)</f>
        <v>3.7482529044739255</v>
      </c>
      <c r="E377" s="4">
        <f t="shared" si="17"/>
        <v>42.446858464619616</v>
      </c>
      <c r="G377" s="4">
        <f t="shared" si="18"/>
        <v>-0.356</v>
      </c>
      <c r="H377" s="4">
        <f>G377*'Freq res'!$C$11/2</f>
        <v>-0.356</v>
      </c>
      <c r="I377" s="4">
        <f>G377*'Freq res'!$E$11/2</f>
        <v>-0.14015748031496061</v>
      </c>
      <c r="J377" s="4">
        <f>$G$18+$G$7/$J$18*(-($A$18^2*'Phi(z,A)'!H366)+1)</f>
        <v>3.402645925822421</v>
      </c>
      <c r="K377" s="4">
        <f t="shared" si="19"/>
        <v>30.0434878142135</v>
      </c>
    </row>
    <row r="378" spans="1:11" ht="12.75">
      <c r="A378">
        <v>0.357</v>
      </c>
      <c r="B378" s="4">
        <f>A378*'Freq res'!$C$11/2</f>
        <v>0.357</v>
      </c>
      <c r="C378" s="4">
        <f>A378*'Freq res'!$E$11/2</f>
        <v>0.1405511811023622</v>
      </c>
      <c r="D378" s="4">
        <f>$G$18+$G$7/$J$18*($A$18^2*'Phi(z,A)'!H367+1)</f>
        <v>3.748679615082267</v>
      </c>
      <c r="E378" s="4">
        <f t="shared" si="17"/>
        <v>42.4649748543702</v>
      </c>
      <c r="G378" s="4">
        <f t="shared" si="18"/>
        <v>-0.357</v>
      </c>
      <c r="H378" s="4">
        <f>G378*'Freq res'!$C$11/2</f>
        <v>-0.357</v>
      </c>
      <c r="I378" s="4">
        <f>G378*'Freq res'!$E$11/2</f>
        <v>-0.1405511811023622</v>
      </c>
      <c r="J378" s="4">
        <f>$G$18+$G$7/$J$18*(-($A$18^2*'Phi(z,A)'!H367)+1)</f>
        <v>3.4022192152140796</v>
      </c>
      <c r="K378" s="4">
        <f t="shared" si="19"/>
        <v>30.030670674050914</v>
      </c>
    </row>
    <row r="379" spans="1:11" ht="12.75">
      <c r="A379">
        <v>0.358</v>
      </c>
      <c r="B379" s="4">
        <f>A379*'Freq res'!$C$11/2</f>
        <v>0.358</v>
      </c>
      <c r="C379" s="4">
        <f>A379*'Freq res'!$E$11/2</f>
        <v>0.14094488188976376</v>
      </c>
      <c r="D379" s="4">
        <f>$G$18+$G$7/$J$18*($A$18^2*'Phi(z,A)'!H368+1)</f>
        <v>3.749105872483991</v>
      </c>
      <c r="E379" s="4">
        <f t="shared" si="17"/>
        <v>42.48307972260881</v>
      </c>
      <c r="G379" s="4">
        <f t="shared" si="18"/>
        <v>-0.358</v>
      </c>
      <c r="H379" s="4">
        <f>G379*'Freq res'!$C$11/2</f>
        <v>-0.358</v>
      </c>
      <c r="I379" s="4">
        <f>G379*'Freq res'!$E$11/2</f>
        <v>-0.14094488188976376</v>
      </c>
      <c r="J379" s="4">
        <f>$G$18+$G$7/$J$18*(-($A$18^2*'Phi(z,A)'!H368)+1)</f>
        <v>3.4017929578123556</v>
      </c>
      <c r="K379" s="4">
        <f t="shared" si="19"/>
        <v>30.01787260622671</v>
      </c>
    </row>
    <row r="380" spans="1:11" ht="12.75">
      <c r="A380">
        <v>0.359</v>
      </c>
      <c r="B380" s="4">
        <f>A380*'Freq res'!$C$11/2</f>
        <v>0.359</v>
      </c>
      <c r="C380" s="4">
        <f>A380*'Freq res'!$E$11/2</f>
        <v>0.14133858267716534</v>
      </c>
      <c r="D380" s="4">
        <f>$G$18+$G$7/$J$18*($A$18^2*'Phi(z,A)'!H369+1)</f>
        <v>3.7495316757924773</v>
      </c>
      <c r="E380" s="4">
        <f t="shared" si="17"/>
        <v>42.501173010326895</v>
      </c>
      <c r="G380" s="4">
        <f t="shared" si="18"/>
        <v>-0.359</v>
      </c>
      <c r="H380" s="4">
        <f>G380*'Freq res'!$C$11/2</f>
        <v>-0.359</v>
      </c>
      <c r="I380" s="4">
        <f>G380*'Freq res'!$E$11/2</f>
        <v>-0.14133858267716534</v>
      </c>
      <c r="J380" s="4">
        <f>$G$18+$G$7/$J$18*(-($A$18^2*'Phi(z,A)'!H369)+1)</f>
        <v>3.4013671545038693</v>
      </c>
      <c r="K380" s="4">
        <f t="shared" si="19"/>
        <v>30.00509361761815</v>
      </c>
    </row>
    <row r="381" spans="1:11" ht="12.75">
      <c r="A381">
        <v>0.36</v>
      </c>
      <c r="B381" s="4">
        <f>A381*'Freq res'!$C$11/2</f>
        <v>0.36</v>
      </c>
      <c r="C381" s="4">
        <f>A381*'Freq res'!$E$11/2</f>
        <v>0.1417322834645669</v>
      </c>
      <c r="D381" s="4">
        <f>$G$18+$G$7/$J$18*($A$18^2*'Phi(z,A)'!H370+1)</f>
        <v>3.749957024124037</v>
      </c>
      <c r="E381" s="4">
        <f t="shared" si="17"/>
        <v>42.51925465858302</v>
      </c>
      <c r="G381" s="4">
        <f t="shared" si="18"/>
        <v>-0.36</v>
      </c>
      <c r="H381" s="4">
        <f>G381*'Freq res'!$C$11/2</f>
        <v>-0.36</v>
      </c>
      <c r="I381" s="4">
        <f>G381*'Freq res'!$E$11/2</f>
        <v>-0.1417322834645669</v>
      </c>
      <c r="J381" s="4">
        <f>$G$18+$G$7/$J$18*(-($A$18^2*'Phi(z,A)'!H370)+1)</f>
        <v>3.4009418061723093</v>
      </c>
      <c r="K381" s="4">
        <f t="shared" si="19"/>
        <v>29.99233371500362</v>
      </c>
    </row>
    <row r="382" spans="1:11" ht="12.75">
      <c r="A382">
        <v>0.361</v>
      </c>
      <c r="B382" s="4">
        <f>A382*'Freq res'!$C$11/2</f>
        <v>0.361</v>
      </c>
      <c r="C382" s="4">
        <f>A382*'Freq res'!$E$11/2</f>
        <v>0.14212598425196848</v>
      </c>
      <c r="D382" s="4">
        <f>$G$18+$G$7/$J$18*($A$18^2*'Phi(z,A)'!H371+1)</f>
        <v>3.750381916597918</v>
      </c>
      <c r="E382" s="4">
        <f t="shared" si="17"/>
        <v>42.53732460850349</v>
      </c>
      <c r="G382" s="4">
        <f t="shared" si="18"/>
        <v>-0.361</v>
      </c>
      <c r="H382" s="4">
        <f>G382*'Freq res'!$C$11/2</f>
        <v>-0.361</v>
      </c>
      <c r="I382" s="4">
        <f>G382*'Freq res'!$E$11/2</f>
        <v>-0.14212598425196848</v>
      </c>
      <c r="J382" s="4">
        <f>$G$18+$G$7/$J$18*(-($A$18^2*'Phi(z,A)'!H371)+1)</f>
        <v>3.4005169136984286</v>
      </c>
      <c r="K382" s="4">
        <f t="shared" si="19"/>
        <v>29.979592905062802</v>
      </c>
    </row>
    <row r="383" spans="1:11" ht="12.75">
      <c r="A383">
        <v>0.362</v>
      </c>
      <c r="B383" s="4">
        <f>A383*'Freq res'!$C$11/2</f>
        <v>0.362</v>
      </c>
      <c r="C383" s="4">
        <f>A383*'Freq res'!$E$11/2</f>
        <v>0.14251968503937007</v>
      </c>
      <c r="D383" s="4">
        <f>$G$18+$G$7/$J$18*($A$18^2*'Phi(z,A)'!H372+1)</f>
        <v>3.750806352336307</v>
      </c>
      <c r="E383" s="4">
        <f t="shared" si="17"/>
        <v>42.555382801282896</v>
      </c>
      <c r="G383" s="4">
        <f t="shared" si="18"/>
        <v>-0.362</v>
      </c>
      <c r="H383" s="4">
        <f>G383*'Freq res'!$C$11/2</f>
        <v>-0.362</v>
      </c>
      <c r="I383" s="4">
        <f>G383*'Freq res'!$E$11/2</f>
        <v>-0.14251968503937007</v>
      </c>
      <c r="J383" s="4">
        <f>$G$18+$G$7/$J$18*(-($A$18^2*'Phi(z,A)'!H372)+1)</f>
        <v>3.4000924779600394</v>
      </c>
      <c r="K383" s="4">
        <f t="shared" si="19"/>
        <v>29.96687119437685</v>
      </c>
    </row>
    <row r="384" spans="1:11" ht="12.75">
      <c r="A384">
        <v>0.363</v>
      </c>
      <c r="B384" s="4">
        <f>A384*'Freq res'!$C$11/2</f>
        <v>0.363</v>
      </c>
      <c r="C384" s="4">
        <f>A384*'Freq res'!$E$11/2</f>
        <v>0.14291338582677163</v>
      </c>
      <c r="D384" s="4">
        <f>$G$18+$G$7/$J$18*($A$18^2*'Phi(z,A)'!H373+1)</f>
        <v>3.7512303304643364</v>
      </c>
      <c r="E384" s="4">
        <f t="shared" si="17"/>
        <v>42.573429178184774</v>
      </c>
      <c r="G384" s="4">
        <f t="shared" si="18"/>
        <v>-0.363</v>
      </c>
      <c r="H384" s="4">
        <f>G384*'Freq res'!$C$11/2</f>
        <v>-0.363</v>
      </c>
      <c r="I384" s="4">
        <f>G384*'Freq res'!$E$11/2</f>
        <v>-0.14291338582677163</v>
      </c>
      <c r="J384" s="4">
        <f>$G$18+$G$7/$J$18*(-($A$18^2*'Phi(z,A)'!H373)+1)</f>
        <v>3.39966849983201</v>
      </c>
      <c r="K384" s="4">
        <f t="shared" si="19"/>
        <v>29.954168589428576</v>
      </c>
    </row>
    <row r="385" spans="1:11" ht="12.75">
      <c r="A385">
        <v>0.364</v>
      </c>
      <c r="B385" s="4">
        <f>A385*'Freq res'!$C$11/2</f>
        <v>0.364</v>
      </c>
      <c r="C385" s="4">
        <f>A385*'Freq res'!$E$11/2</f>
        <v>0.1433070866141732</v>
      </c>
      <c r="D385" s="4">
        <f>$G$18+$G$7/$J$18*($A$18^2*'Phi(z,A)'!H374+1)</f>
        <v>3.751653850110088</v>
      </c>
      <c r="E385" s="4">
        <f t="shared" si="17"/>
        <v>42.5914636805422</v>
      </c>
      <c r="G385" s="4">
        <f t="shared" si="18"/>
        <v>-0.364</v>
      </c>
      <c r="H385" s="4">
        <f>G385*'Freq res'!$C$11/2</f>
        <v>-0.364</v>
      </c>
      <c r="I385" s="4">
        <f>G385*'Freq res'!$E$11/2</f>
        <v>-0.1433070866141732</v>
      </c>
      <c r="J385" s="4">
        <f>$G$18+$G$7/$J$18*(-($A$18^2*'Phi(z,A)'!H374)+1)</f>
        <v>3.3992449801862588</v>
      </c>
      <c r="K385" s="4">
        <f t="shared" si="19"/>
        <v>29.941485096602587</v>
      </c>
    </row>
    <row r="386" spans="1:11" ht="12.75">
      <c r="A386">
        <v>0.365</v>
      </c>
      <c r="B386" s="4">
        <f>A386*'Freq res'!$C$11/2</f>
        <v>0.365</v>
      </c>
      <c r="C386" s="4">
        <f>A386*'Freq res'!$E$11/2</f>
        <v>0.1437007874015748</v>
      </c>
      <c r="D386" s="4">
        <f>$G$18+$G$7/$J$18*($A$18^2*'Phi(z,A)'!H375+1)</f>
        <v>3.752076910404597</v>
      </c>
      <c r="E386" s="4">
        <f t="shared" si="17"/>
        <v>42.60948624975837</v>
      </c>
      <c r="G386" s="4">
        <f t="shared" si="18"/>
        <v>-0.365</v>
      </c>
      <c r="H386" s="4">
        <f>G386*'Freq res'!$C$11/2</f>
        <v>-0.365</v>
      </c>
      <c r="I386" s="4">
        <f>G386*'Freq res'!$E$11/2</f>
        <v>-0.1437007874015748</v>
      </c>
      <c r="J386" s="4">
        <f>$G$18+$G$7/$J$18*(-($A$18^2*'Phi(z,A)'!H375)+1)</f>
        <v>3.3988219198917498</v>
      </c>
      <c r="K386" s="4">
        <f t="shared" si="19"/>
        <v>29.928820722185453</v>
      </c>
    </row>
    <row r="387" spans="1:11" ht="12.75">
      <c r="A387">
        <v>0.366</v>
      </c>
      <c r="B387" s="4">
        <f>A387*'Freq res'!$C$11/2</f>
        <v>0.366</v>
      </c>
      <c r="C387" s="4">
        <f>A387*'Freq res'!$E$11/2</f>
        <v>0.14409448818897636</v>
      </c>
      <c r="D387" s="4">
        <f>$G$18+$G$7/$J$18*($A$18^2*'Phi(z,A)'!H376+1)</f>
        <v>3.752499510481858</v>
      </c>
      <c r="E387" s="4">
        <f t="shared" si="17"/>
        <v>42.62749682730726</v>
      </c>
      <c r="G387" s="4">
        <f t="shared" si="18"/>
        <v>-0.366</v>
      </c>
      <c r="H387" s="4">
        <f>G387*'Freq res'!$C$11/2</f>
        <v>-0.366</v>
      </c>
      <c r="I387" s="4">
        <f>G387*'Freq res'!$E$11/2</f>
        <v>-0.14409448818897636</v>
      </c>
      <c r="J387" s="4">
        <f>$G$18+$G$7/$J$18*(-($A$18^2*'Phi(z,A)'!H376)+1)</f>
        <v>3.3983993198144886</v>
      </c>
      <c r="K387" s="4">
        <f t="shared" si="19"/>
        <v>29.916175472365893</v>
      </c>
    </row>
    <row r="388" spans="1:11" ht="12.75">
      <c r="A388">
        <v>0.367</v>
      </c>
      <c r="B388" s="4">
        <f>A388*'Freq res'!$C$11/2</f>
        <v>0.367</v>
      </c>
      <c r="C388" s="4">
        <f>A388*'Freq res'!$E$11/2</f>
        <v>0.14448818897637794</v>
      </c>
      <c r="D388" s="4">
        <f>$G$18+$G$7/$J$18*($A$18^2*'Phi(z,A)'!H377+1)</f>
        <v>3.7529216494788287</v>
      </c>
      <c r="E388" s="4">
        <f t="shared" si="17"/>
        <v>42.645495354734194</v>
      </c>
      <c r="G388" s="4">
        <f t="shared" si="18"/>
        <v>-0.367</v>
      </c>
      <c r="H388" s="4">
        <f>G388*'Freq res'!$C$11/2</f>
        <v>-0.367</v>
      </c>
      <c r="I388" s="4">
        <f>G388*'Freq res'!$E$11/2</f>
        <v>-0.14448818897637794</v>
      </c>
      <c r="J388" s="4">
        <f>$G$18+$G$7/$J$18*(-($A$18^2*'Phi(z,A)'!H377)+1)</f>
        <v>3.397977180817518</v>
      </c>
      <c r="K388" s="4">
        <f t="shared" si="19"/>
        <v>29.90354935323492</v>
      </c>
    </row>
    <row r="389" spans="1:11" ht="12.75">
      <c r="A389">
        <v>0.368</v>
      </c>
      <c r="B389" s="4">
        <f>A389*'Freq res'!$C$11/2</f>
        <v>0.368</v>
      </c>
      <c r="C389" s="4">
        <f>A389*'Freq res'!$E$11/2</f>
        <v>0.14488188976377953</v>
      </c>
      <c r="D389" s="4">
        <f>$G$18+$G$7/$J$18*($A$18^2*'Phi(z,A)'!H378+1)</f>
        <v>3.7533433265354335</v>
      </c>
      <c r="E389" s="4">
        <f t="shared" si="17"/>
        <v>42.66348177365641</v>
      </c>
      <c r="G389" s="4">
        <f t="shared" si="18"/>
        <v>-0.368</v>
      </c>
      <c r="H389" s="4">
        <f>G389*'Freq res'!$C$11/2</f>
        <v>-0.368</v>
      </c>
      <c r="I389" s="4">
        <f>G389*'Freq res'!$E$11/2</f>
        <v>-0.14488188976377953</v>
      </c>
      <c r="J389" s="4">
        <f>$G$18+$G$7/$J$18*(-($A$18^2*'Phi(z,A)'!H378)+1)</f>
        <v>3.397555503760913</v>
      </c>
      <c r="K389" s="4">
        <f t="shared" si="19"/>
        <v>29.890942370786043</v>
      </c>
    </row>
    <row r="390" spans="1:11" ht="12.75">
      <c r="A390">
        <v>0.369</v>
      </c>
      <c r="B390" s="4">
        <f>A390*'Freq res'!$C$11/2</f>
        <v>0.369</v>
      </c>
      <c r="C390" s="4">
        <f>A390*'Freq res'!$E$11/2</f>
        <v>0.14527559055118108</v>
      </c>
      <c r="D390" s="4">
        <f>$G$18+$G$7/$J$18*($A$18^2*'Phi(z,A)'!H379+1)</f>
        <v>3.75376454079457</v>
      </c>
      <c r="E390" s="4">
        <f t="shared" si="17"/>
        <v>42.68145602576377</v>
      </c>
      <c r="G390" s="4">
        <f t="shared" si="18"/>
        <v>-0.369</v>
      </c>
      <c r="H390" s="4">
        <f>G390*'Freq res'!$C$11/2</f>
        <v>-0.369</v>
      </c>
      <c r="I390" s="4">
        <f>G390*'Freq res'!$E$11/2</f>
        <v>-0.14527559055118108</v>
      </c>
      <c r="J390" s="4">
        <f>$G$18+$G$7/$J$18*(-($A$18^2*'Phi(z,A)'!H379)+1)</f>
        <v>3.3971342895017766</v>
      </c>
      <c r="K390" s="4">
        <f t="shared" si="19"/>
        <v>29.878354530915377</v>
      </c>
    </row>
    <row r="391" spans="1:11" ht="12.75">
      <c r="A391">
        <v>0.37</v>
      </c>
      <c r="B391" s="4">
        <f>A391*'Freq res'!$C$11/2</f>
        <v>0.37</v>
      </c>
      <c r="C391" s="4">
        <f>A391*'Freq res'!$E$11/2</f>
        <v>0.14566929133858267</v>
      </c>
      <c r="D391" s="4">
        <f>$G$18+$G$7/$J$18*($A$18^2*'Phi(z,A)'!H380+1)</f>
        <v>3.754185291402111</v>
      </c>
      <c r="E391" s="4">
        <f t="shared" si="17"/>
        <v>42.69941805281926</v>
      </c>
      <c r="G391" s="4">
        <f t="shared" si="18"/>
        <v>-0.37</v>
      </c>
      <c r="H391" s="4">
        <f>G391*'Freq res'!$C$11/2</f>
        <v>-0.37</v>
      </c>
      <c r="I391" s="4">
        <f>G391*'Freq res'!$E$11/2</f>
        <v>-0.14566929133858267</v>
      </c>
      <c r="J391" s="4">
        <f>$G$18+$G$7/$J$18*(-($A$18^2*'Phi(z,A)'!H380)+1)</f>
        <v>3.3967135388942356</v>
      </c>
      <c r="K391" s="4">
        <f t="shared" si="19"/>
        <v>29.86578583942188</v>
      </c>
    </row>
    <row r="392" spans="1:11" ht="12.75">
      <c r="A392">
        <v>0.371</v>
      </c>
      <c r="B392" s="4">
        <f>A392*'Freq res'!$C$11/2</f>
        <v>0.371</v>
      </c>
      <c r="C392" s="4">
        <f>A392*'Freq res'!$E$11/2</f>
        <v>0.14606299212598423</v>
      </c>
      <c r="D392" s="4">
        <f>$G$18+$G$7/$J$18*($A$18^2*'Phi(z,A)'!H381+1)</f>
        <v>3.7546055775069114</v>
      </c>
      <c r="E392" s="4">
        <f t="shared" si="17"/>
        <v>42.717367796659666</v>
      </c>
      <c r="G392" s="4">
        <f t="shared" si="18"/>
        <v>-0.371</v>
      </c>
      <c r="H392" s="4">
        <f>G392*'Freq res'!$C$11/2</f>
        <v>-0.371</v>
      </c>
      <c r="I392" s="4">
        <f>G392*'Freq res'!$E$11/2</f>
        <v>-0.14606299212598423</v>
      </c>
      <c r="J392" s="4">
        <f>$G$18+$G$7/$J$18*(-($A$18^2*'Phi(z,A)'!H381)+1)</f>
        <v>3.396293252789435</v>
      </c>
      <c r="K392" s="4">
        <f t="shared" si="19"/>
        <v>29.853236302007453</v>
      </c>
    </row>
    <row r="393" spans="1:11" ht="12.75">
      <c r="A393">
        <v>0.372</v>
      </c>
      <c r="B393" s="4">
        <f>A393*'Freq res'!$C$11/2</f>
        <v>0.372</v>
      </c>
      <c r="C393" s="4">
        <f>A393*'Freq res'!$E$11/2</f>
        <v>0.1464566929133858</v>
      </c>
      <c r="D393" s="4">
        <f>$G$18+$G$7/$J$18*($A$18^2*'Phi(z,A)'!H382+1)</f>
        <v>3.75502539826081</v>
      </c>
      <c r="E393" s="4">
        <f t="shared" si="17"/>
        <v>42.73530519919609</v>
      </c>
      <c r="G393" s="4">
        <f t="shared" si="18"/>
        <v>-0.372</v>
      </c>
      <c r="H393" s="4">
        <f>G393*'Freq res'!$C$11/2</f>
        <v>-0.372</v>
      </c>
      <c r="I393" s="4">
        <f>G393*'Freq res'!$E$11/2</f>
        <v>-0.1464566929133858</v>
      </c>
      <c r="J393" s="4">
        <f>$G$18+$G$7/$J$18*(-($A$18^2*'Phi(z,A)'!H382)+1)</f>
        <v>3.3958734320355366</v>
      </c>
      <c r="K393" s="4">
        <f t="shared" si="19"/>
        <v>29.840705924277184</v>
      </c>
    </row>
    <row r="394" spans="1:11" ht="12.75">
      <c r="A394">
        <v>0.373</v>
      </c>
      <c r="B394" s="4">
        <f>A394*'Freq res'!$C$11/2</f>
        <v>0.373</v>
      </c>
      <c r="C394" s="4">
        <f>A394*'Freq res'!$E$11/2</f>
        <v>0.1468503937007874</v>
      </c>
      <c r="D394" s="4">
        <f>$G$18+$G$7/$J$18*($A$18^2*'Phi(z,A)'!H383+1)</f>
        <v>3.755444752818636</v>
      </c>
      <c r="E394" s="4">
        <f t="shared" si="17"/>
        <v>42.75323020241468</v>
      </c>
      <c r="G394" s="4">
        <f t="shared" si="18"/>
        <v>-0.373</v>
      </c>
      <c r="H394" s="4">
        <f>G394*'Freq res'!$C$11/2</f>
        <v>-0.373</v>
      </c>
      <c r="I394" s="4">
        <f>G394*'Freq res'!$E$11/2</f>
        <v>-0.1468503937007874</v>
      </c>
      <c r="J394" s="4">
        <f>$G$18+$G$7/$J$18*(-($A$18^2*'Phi(z,A)'!H383)+1)</f>
        <v>3.3954540774777104</v>
      </c>
      <c r="K394" s="4">
        <f t="shared" si="19"/>
        <v>29.82819471173944</v>
      </c>
    </row>
    <row r="395" spans="1:11" ht="12.75">
      <c r="A395">
        <v>0.374</v>
      </c>
      <c r="B395" s="4">
        <f>A395*'Freq res'!$C$11/2</f>
        <v>0.374</v>
      </c>
      <c r="C395" s="4">
        <f>A395*'Freq res'!$E$11/2</f>
        <v>0.14724409448818895</v>
      </c>
      <c r="D395" s="4">
        <f>$G$18+$G$7/$J$18*($A$18^2*'Phi(z,A)'!H384+1)</f>
        <v>3.7558636403382133</v>
      </c>
      <c r="E395" s="4">
        <f t="shared" si="17"/>
        <v>42.77114274837713</v>
      </c>
      <c r="G395" s="4">
        <f t="shared" si="18"/>
        <v>-0.374</v>
      </c>
      <c r="H395" s="4">
        <f>G395*'Freq res'!$C$11/2</f>
        <v>-0.374</v>
      </c>
      <c r="I395" s="4">
        <f>G395*'Freq res'!$E$11/2</f>
        <v>-0.14724409448818895</v>
      </c>
      <c r="J395" s="4">
        <f>$G$18+$G$7/$J$18*(-($A$18^2*'Phi(z,A)'!H384)+1)</f>
        <v>3.3950351899581332</v>
      </c>
      <c r="K395" s="4">
        <f t="shared" si="19"/>
        <v>29.815702669806065</v>
      </c>
    </row>
    <row r="396" spans="1:11" ht="12.75">
      <c r="A396">
        <v>0.375</v>
      </c>
      <c r="B396" s="4">
        <f>A396*'Freq res'!$C$11/2</f>
        <v>0.375</v>
      </c>
      <c r="C396" s="4">
        <f>A396*'Freq res'!$E$11/2</f>
        <v>0.14763779527559054</v>
      </c>
      <c r="D396" s="4">
        <f>$G$18+$G$7/$J$18*($A$18^2*'Phi(z,A)'!H385+1)</f>
        <v>3.7562820599803617</v>
      </c>
      <c r="E396" s="4">
        <f t="shared" si="17"/>
        <v>42.78904277922128</v>
      </c>
      <c r="G396" s="4">
        <f t="shared" si="18"/>
        <v>-0.375</v>
      </c>
      <c r="H396" s="4">
        <f>G396*'Freq res'!$C$11/2</f>
        <v>-0.375</v>
      </c>
      <c r="I396" s="4">
        <f>G396*'Freq res'!$E$11/2</f>
        <v>-0.14763779527559054</v>
      </c>
      <c r="J396" s="4">
        <f>$G$18+$G$7/$J$18*(-($A$18^2*'Phi(z,A)'!H385)+1)</f>
        <v>3.394616770315985</v>
      </c>
      <c r="K396" s="4">
        <f t="shared" si="19"/>
        <v>29.803229803792604</v>
      </c>
    </row>
    <row r="397" spans="1:11" ht="12.75">
      <c r="A397">
        <v>0.376</v>
      </c>
      <c r="B397" s="4">
        <f>A397*'Freq res'!$C$11/2</f>
        <v>0.376</v>
      </c>
      <c r="C397" s="4">
        <f>A397*'Freq res'!$E$11/2</f>
        <v>0.14803149606299212</v>
      </c>
      <c r="D397" s="4">
        <f>$G$18+$G$7/$J$18*($A$18^2*'Phi(z,A)'!H386+1)</f>
        <v>3.7567000109089053</v>
      </c>
      <c r="E397" s="4">
        <f t="shared" si="17"/>
        <v>42.806930237161794</v>
      </c>
      <c r="G397" s="4">
        <f t="shared" si="18"/>
        <v>-0.376</v>
      </c>
      <c r="H397" s="4">
        <f>G397*'Freq res'!$C$11/2</f>
        <v>-0.376</v>
      </c>
      <c r="I397" s="4">
        <f>G397*'Freq res'!$E$11/2</f>
        <v>-0.14803149606299212</v>
      </c>
      <c r="J397" s="4">
        <f>$G$18+$G$7/$J$18*(-($A$18^2*'Phi(z,A)'!H386)+1)</f>
        <v>3.3941988193874413</v>
      </c>
      <c r="K397" s="4">
        <f t="shared" si="19"/>
        <v>29.790776118918377</v>
      </c>
    </row>
    <row r="398" spans="1:11" ht="12.75">
      <c r="A398">
        <v>0.377</v>
      </c>
      <c r="B398" s="4">
        <f>A398*'Freq res'!$C$11/2</f>
        <v>0.377</v>
      </c>
      <c r="C398" s="4">
        <f>A398*'Freq res'!$E$11/2</f>
        <v>0.14842519685039368</v>
      </c>
      <c r="D398" s="4">
        <f>$G$18+$G$7/$J$18*($A$18^2*'Phi(z,A)'!H387+1)</f>
        <v>3.757117492290674</v>
      </c>
      <c r="E398" s="4">
        <f t="shared" si="17"/>
        <v>42.82480506449067</v>
      </c>
      <c r="G398" s="4">
        <f t="shared" si="18"/>
        <v>-0.377</v>
      </c>
      <c r="H398" s="4">
        <f>G398*'Freq res'!$C$11/2</f>
        <v>-0.377</v>
      </c>
      <c r="I398" s="4">
        <f>G398*'Freq res'!$E$11/2</f>
        <v>-0.14842519685039368</v>
      </c>
      <c r="J398" s="4">
        <f>$G$18+$G$7/$J$18*(-($A$18^2*'Phi(z,A)'!H387)+1)</f>
        <v>3.3937813380056725</v>
      </c>
      <c r="K398" s="4">
        <f t="shared" si="19"/>
        <v>29.77834162030672</v>
      </c>
    </row>
    <row r="399" spans="1:11" ht="12.75">
      <c r="A399">
        <v>0.378</v>
      </c>
      <c r="B399" s="4">
        <f>A399*'Freq res'!$C$11/2</f>
        <v>0.378</v>
      </c>
      <c r="C399" s="4">
        <f>A399*'Freq res'!$E$11/2</f>
        <v>0.14881889763779527</v>
      </c>
      <c r="D399" s="4">
        <f>$G$18+$G$7/$J$18*($A$18^2*'Phi(z,A)'!H388+1)</f>
        <v>3.75753450329551</v>
      </c>
      <c r="E399" s="4">
        <f t="shared" si="17"/>
        <v>42.842667203577946</v>
      </c>
      <c r="G399" s="4">
        <f t="shared" si="18"/>
        <v>-0.378</v>
      </c>
      <c r="H399" s="4">
        <f>G399*'Freq res'!$C$11/2</f>
        <v>-0.378</v>
      </c>
      <c r="I399" s="4">
        <f>G399*'Freq res'!$E$11/2</f>
        <v>-0.14881889763779527</v>
      </c>
      <c r="J399" s="4">
        <f>$G$18+$G$7/$J$18*(-($A$18^2*'Phi(z,A)'!H388)+1)</f>
        <v>3.3933643270008367</v>
      </c>
      <c r="K399" s="4">
        <f t="shared" si="19"/>
        <v>29.765926312985098</v>
      </c>
    </row>
    <row r="400" spans="1:11" ht="12.75">
      <c r="A400">
        <v>0.379</v>
      </c>
      <c r="B400" s="4">
        <f>A400*'Freq res'!$C$11/2</f>
        <v>0.379</v>
      </c>
      <c r="C400" s="4">
        <f>A400*'Freq res'!$E$11/2</f>
        <v>0.14921259842519685</v>
      </c>
      <c r="D400" s="4">
        <f>$G$18+$G$7/$J$18*($A$18^2*'Phi(z,A)'!H389+1)</f>
        <v>3.7579510430962686</v>
      </c>
      <c r="E400" s="4">
        <f t="shared" si="17"/>
        <v>42.86051659687218</v>
      </c>
      <c r="G400" s="4">
        <f t="shared" si="18"/>
        <v>-0.379</v>
      </c>
      <c r="H400" s="4">
        <f>G400*'Freq res'!$C$11/2</f>
        <v>-0.379</v>
      </c>
      <c r="I400" s="4">
        <f>G400*'Freq res'!$E$11/2</f>
        <v>-0.14921259842519685</v>
      </c>
      <c r="J400" s="4">
        <f>$G$18+$G$7/$J$18*(-($A$18^2*'Phi(z,A)'!H389)+1)</f>
        <v>3.392947787200078</v>
      </c>
      <c r="K400" s="4">
        <f t="shared" si="19"/>
        <v>29.753530201885344</v>
      </c>
    </row>
    <row r="401" spans="1:11" ht="12.75">
      <c r="A401">
        <v>0.38</v>
      </c>
      <c r="B401" s="4">
        <f>A401*'Freq res'!$C$11/2</f>
        <v>0.38</v>
      </c>
      <c r="C401" s="4">
        <f>A401*'Freq res'!$E$11/2</f>
        <v>0.1496062992125984</v>
      </c>
      <c r="D401" s="4">
        <f>$G$18+$G$7/$J$18*($A$18^2*'Phi(z,A)'!H390+1)</f>
        <v>3.7583671108688255</v>
      </c>
      <c r="E401" s="4">
        <f t="shared" si="17"/>
        <v>42.87835318690111</v>
      </c>
      <c r="G401" s="4">
        <f t="shared" si="18"/>
        <v>-0.38</v>
      </c>
      <c r="H401" s="4">
        <f>G401*'Freq res'!$C$11/2</f>
        <v>-0.38</v>
      </c>
      <c r="I401" s="4">
        <f>G401*'Freq res'!$E$11/2</f>
        <v>-0.1496062992125984</v>
      </c>
      <c r="J401" s="4">
        <f>$G$18+$G$7/$J$18*(-($A$18^2*'Phi(z,A)'!H390)+1)</f>
        <v>3.392531719427521</v>
      </c>
      <c r="K401" s="4">
        <f t="shared" si="19"/>
        <v>29.741153291843787</v>
      </c>
    </row>
    <row r="402" spans="1:11" ht="12.75">
      <c r="A402">
        <v>0.381</v>
      </c>
      <c r="B402" s="4">
        <f>A402*'Freq res'!$C$11/2</f>
        <v>0.381</v>
      </c>
      <c r="C402" s="4">
        <f>A402*'Freq res'!$E$11/2</f>
        <v>0.15</v>
      </c>
      <c r="D402" s="4">
        <f>$G$18+$G$7/$J$18*($A$18^2*'Phi(z,A)'!H391+1)</f>
        <v>3.7587827057920795</v>
      </c>
      <c r="E402" s="4">
        <f t="shared" si="17"/>
        <v>42.89617691627225</v>
      </c>
      <c r="G402" s="4">
        <f t="shared" si="18"/>
        <v>-0.381</v>
      </c>
      <c r="H402" s="4">
        <f>G402*'Freq res'!$C$11/2</f>
        <v>-0.381</v>
      </c>
      <c r="I402" s="4">
        <f>G402*'Freq res'!$E$11/2</f>
        <v>-0.15</v>
      </c>
      <c r="J402" s="4">
        <f>$G$18+$G$7/$J$18*(-($A$18^2*'Phi(z,A)'!H391)+1)</f>
        <v>3.392116124504267</v>
      </c>
      <c r="K402" s="4">
        <f t="shared" si="19"/>
        <v>29.728795587601418</v>
      </c>
    </row>
    <row r="403" spans="1:11" ht="12.75">
      <c r="A403">
        <v>0.382</v>
      </c>
      <c r="B403" s="4">
        <f>A403*'Freq res'!$C$11/2</f>
        <v>0.382</v>
      </c>
      <c r="C403" s="4">
        <f>A403*'Freq res'!$E$11/2</f>
        <v>0.15039370078740155</v>
      </c>
      <c r="D403" s="4">
        <f>$G$18+$G$7/$J$18*($A$18^2*'Phi(z,A)'!H392+1)</f>
        <v>3.759197827047957</v>
      </c>
      <c r="E403" s="4">
        <f t="shared" si="17"/>
        <v>42.913987727673515</v>
      </c>
      <c r="G403" s="4">
        <f t="shared" si="18"/>
        <v>-0.382</v>
      </c>
      <c r="H403" s="4">
        <f>G403*'Freq res'!$C$11/2</f>
        <v>-0.382</v>
      </c>
      <c r="I403" s="4">
        <f>G403*'Freq res'!$E$11/2</f>
        <v>-0.15039370078740155</v>
      </c>
      <c r="J403" s="4">
        <f>$G$18+$G$7/$J$18*(-($A$18^2*'Phi(z,A)'!H392)+1)</f>
        <v>3.3917010032483894</v>
      </c>
      <c r="K403" s="4">
        <f t="shared" si="19"/>
        <v>29.71645709380407</v>
      </c>
    </row>
    <row r="404" spans="1:11" ht="12.75">
      <c r="A404">
        <v>0.383</v>
      </c>
      <c r="B404" s="4">
        <f>A404*'Freq res'!$C$11/2</f>
        <v>0.383</v>
      </c>
      <c r="C404" s="4">
        <f>A404*'Freq res'!$E$11/2</f>
        <v>0.15078740157480314</v>
      </c>
      <c r="D404" s="4">
        <f>$G$18+$G$7/$J$18*($A$18^2*'Phi(z,A)'!H393+1)</f>
        <v>3.759612473821416</v>
      </c>
      <c r="E404" s="4">
        <f t="shared" si="17"/>
        <v>42.931785563873724</v>
      </c>
      <c r="G404" s="4">
        <f t="shared" si="18"/>
        <v>-0.383</v>
      </c>
      <c r="H404" s="4">
        <f>G404*'Freq res'!$C$11/2</f>
        <v>-0.383</v>
      </c>
      <c r="I404" s="4">
        <f>G404*'Freq res'!$E$11/2</f>
        <v>-0.15078740157480314</v>
      </c>
      <c r="J404" s="4">
        <f>$G$18+$G$7/$J$18*(-($A$18^2*'Phi(z,A)'!H393)+1)</f>
        <v>3.3912863564749305</v>
      </c>
      <c r="K404" s="4">
        <f t="shared" si="19"/>
        <v>29.704137815002603</v>
      </c>
    </row>
    <row r="405" spans="1:11" ht="12.75">
      <c r="A405">
        <v>0.384</v>
      </c>
      <c r="B405" s="4">
        <f>A405*'Freq res'!$C$11/2</f>
        <v>0.384</v>
      </c>
      <c r="C405" s="4">
        <f>A405*'Freq res'!$E$11/2</f>
        <v>0.15118110236220472</v>
      </c>
      <c r="D405" s="4">
        <f>$G$18+$G$7/$J$18*($A$18^2*'Phi(z,A)'!H394+1)</f>
        <v>3.7600266453004503</v>
      </c>
      <c r="E405" s="4">
        <f aca="true" t="shared" si="20" ref="E405:E468">EXP(D405)</f>
        <v>42.949570367723325</v>
      </c>
      <c r="G405" s="4">
        <f aca="true" t="shared" si="21" ref="G405:G468">-A405</f>
        <v>-0.384</v>
      </c>
      <c r="H405" s="4">
        <f>G405*'Freq res'!$C$11/2</f>
        <v>-0.384</v>
      </c>
      <c r="I405" s="4">
        <f>G405*'Freq res'!$E$11/2</f>
        <v>-0.15118110236220472</v>
      </c>
      <c r="J405" s="4">
        <f>$G$18+$G$7/$J$18*(-($A$18^2*'Phi(z,A)'!H394)+1)</f>
        <v>3.3908721849958963</v>
      </c>
      <c r="K405" s="4">
        <f aca="true" t="shared" si="22" ref="K405:K468">EXP(J405)</f>
        <v>29.69183775565304</v>
      </c>
    </row>
    <row r="406" spans="1:11" ht="12.75">
      <c r="A406">
        <v>0.385</v>
      </c>
      <c r="B406" s="4">
        <f>A406*'Freq res'!$C$11/2</f>
        <v>0.385</v>
      </c>
      <c r="C406" s="4">
        <f>A406*'Freq res'!$E$11/2</f>
        <v>0.15157480314960628</v>
      </c>
      <c r="D406" s="4">
        <f>$G$18+$G$7/$J$18*($A$18^2*'Phi(z,A)'!H395+1)</f>
        <v>3.7604403406760927</v>
      </c>
      <c r="E406" s="4">
        <f t="shared" si="20"/>
        <v>42.96734208215486</v>
      </c>
      <c r="G406" s="4">
        <f t="shared" si="21"/>
        <v>-0.385</v>
      </c>
      <c r="H406" s="4">
        <f>G406*'Freq res'!$C$11/2</f>
        <v>-0.385</v>
      </c>
      <c r="I406" s="4">
        <f>G406*'Freq res'!$E$11/2</f>
        <v>-0.15157480314960628</v>
      </c>
      <c r="J406" s="4">
        <f>$G$18+$G$7/$J$18*(-($A$18^2*'Phi(z,A)'!H395)+1)</f>
        <v>3.390458489620254</v>
      </c>
      <c r="K406" s="4">
        <f t="shared" si="22"/>
        <v>29.679556920116788</v>
      </c>
    </row>
    <row r="407" spans="1:11" ht="12.75">
      <c r="A407">
        <v>0.386</v>
      </c>
      <c r="B407" s="4">
        <f>A407*'Freq res'!$C$11/2</f>
        <v>0.386</v>
      </c>
      <c r="C407" s="4">
        <f>A407*'Freq res'!$E$11/2</f>
        <v>0.15196850393700786</v>
      </c>
      <c r="D407" s="4">
        <f>$G$18+$G$7/$J$18*($A$18^2*'Phi(z,A)'!H396+1)</f>
        <v>3.76085355914242</v>
      </c>
      <c r="E407" s="4">
        <f t="shared" si="20"/>
        <v>42.98510065018363</v>
      </c>
      <c r="G407" s="4">
        <f t="shared" si="21"/>
        <v>-0.386</v>
      </c>
      <c r="H407" s="4">
        <f>G407*'Freq res'!$C$11/2</f>
        <v>-0.386</v>
      </c>
      <c r="I407" s="4">
        <f>G407*'Freq res'!$E$11/2</f>
        <v>-0.15196850393700786</v>
      </c>
      <c r="J407" s="4">
        <f>$G$18+$G$7/$J$18*(-($A$18^2*'Phi(z,A)'!H396)+1)</f>
        <v>3.3900452711539266</v>
      </c>
      <c r="K407" s="4">
        <f t="shared" si="22"/>
        <v>29.66729531266077</v>
      </c>
    </row>
    <row r="408" spans="1:11" ht="12.75">
      <c r="A408">
        <v>0.387</v>
      </c>
      <c r="B408" s="4">
        <f>A408*'Freq res'!$C$11/2</f>
        <v>0.387</v>
      </c>
      <c r="C408" s="4">
        <f>A408*'Freq res'!$E$11/2</f>
        <v>0.15236220472440945</v>
      </c>
      <c r="D408" s="4">
        <f>$G$18+$G$7/$J$18*($A$18^2*'Phi(z,A)'!H397+1)</f>
        <v>3.7612662998965565</v>
      </c>
      <c r="E408" s="4">
        <f t="shared" si="20"/>
        <v>43.00284601490832</v>
      </c>
      <c r="G408" s="4">
        <f t="shared" si="21"/>
        <v>-0.387</v>
      </c>
      <c r="H408" s="4">
        <f>G408*'Freq res'!$C$11/2</f>
        <v>-0.387</v>
      </c>
      <c r="I408" s="4">
        <f>G408*'Freq res'!$E$11/2</f>
        <v>-0.15236220472440945</v>
      </c>
      <c r="J408" s="4">
        <f>$G$18+$G$7/$J$18*(-($A$18^2*'Phi(z,A)'!H397)+1)</f>
        <v>3.38963253039979</v>
      </c>
      <c r="K408" s="4">
        <f t="shared" si="22"/>
        <v>29.655052937457615</v>
      </c>
    </row>
    <row r="409" spans="1:11" ht="12.75">
      <c r="A409">
        <v>0.388</v>
      </c>
      <c r="B409" s="4">
        <f>A409*'Freq res'!$C$11/2</f>
        <v>0.388</v>
      </c>
      <c r="C409" s="4">
        <f>A409*'Freq res'!$E$11/2</f>
        <v>0.152755905511811</v>
      </c>
      <c r="D409" s="4">
        <f>$G$18+$G$7/$J$18*($A$18^2*'Phi(z,A)'!H398+1)</f>
        <v>3.761678562138678</v>
      </c>
      <c r="E409" s="4">
        <f t="shared" si="20"/>
        <v>43.02057811951149</v>
      </c>
      <c r="G409" s="4">
        <f t="shared" si="21"/>
        <v>-0.388</v>
      </c>
      <c r="H409" s="4">
        <f>G409*'Freq res'!$C$11/2</f>
        <v>-0.388</v>
      </c>
      <c r="I409" s="4">
        <f>G409*'Freq res'!$E$11/2</f>
        <v>-0.152755905511811</v>
      </c>
      <c r="J409" s="4">
        <f>$G$18+$G$7/$J$18*(-($A$18^2*'Phi(z,A)'!H398)+1)</f>
        <v>3.3892202681576684</v>
      </c>
      <c r="K409" s="4">
        <f t="shared" si="22"/>
        <v>29.642829798585822</v>
      </c>
    </row>
    <row r="410" spans="1:11" ht="12.75">
      <c r="A410">
        <v>0.389</v>
      </c>
      <c r="B410" s="4">
        <f>A410*'Freq res'!$C$11/2</f>
        <v>0.389</v>
      </c>
      <c r="C410" s="4">
        <f>A410*'Freq res'!$E$11/2</f>
        <v>0.1531496062992126</v>
      </c>
      <c r="D410" s="4">
        <f>$G$18+$G$7/$J$18*($A$18^2*'Phi(z,A)'!H399+1)</f>
        <v>3.762090345072016</v>
      </c>
      <c r="E410" s="4">
        <f t="shared" si="20"/>
        <v>43.03829690726026</v>
      </c>
      <c r="G410" s="4">
        <f t="shared" si="21"/>
        <v>-0.389</v>
      </c>
      <c r="H410" s="4">
        <f>G410*'Freq res'!$C$11/2</f>
        <v>-0.389</v>
      </c>
      <c r="I410" s="4">
        <f>G410*'Freq res'!$E$11/2</f>
        <v>-0.1531496062992126</v>
      </c>
      <c r="J410" s="4">
        <f>$G$18+$G$7/$J$18*(-($A$18^2*'Phi(z,A)'!H399)+1)</f>
        <v>3.38880848522433</v>
      </c>
      <c r="K410" s="4">
        <f t="shared" si="22"/>
        <v>29.63062590002993</v>
      </c>
    </row>
    <row r="411" spans="1:11" ht="12.75">
      <c r="A411">
        <v>0.39</v>
      </c>
      <c r="B411" s="4">
        <f>A411*'Freq res'!$C$11/2</f>
        <v>0.39</v>
      </c>
      <c r="C411" s="4">
        <f>A411*'Freq res'!$E$11/2</f>
        <v>0.15354330708661418</v>
      </c>
      <c r="D411" s="4">
        <f>$G$18+$G$7/$J$18*($A$18^2*'Phi(z,A)'!H400+1)</f>
        <v>3.762501647902862</v>
      </c>
      <c r="E411" s="4">
        <f t="shared" si="20"/>
        <v>43.0560023215069</v>
      </c>
      <c r="G411" s="4">
        <f t="shared" si="21"/>
        <v>-0.39</v>
      </c>
      <c r="H411" s="4">
        <f>G411*'Freq res'!$C$11/2</f>
        <v>-0.39</v>
      </c>
      <c r="I411" s="4">
        <f>G411*'Freq res'!$E$11/2</f>
        <v>-0.15354330708661418</v>
      </c>
      <c r="J411" s="4">
        <f>$G$18+$G$7/$J$18*(-($A$18^2*'Phi(z,A)'!H400)+1)</f>
        <v>3.3883971823934846</v>
      </c>
      <c r="K411" s="4">
        <f t="shared" si="22"/>
        <v>29.61844124568071</v>
      </c>
    </row>
    <row r="412" spans="1:11" ht="12.75">
      <c r="A412">
        <v>0.391</v>
      </c>
      <c r="B412" s="4">
        <f>A412*'Freq res'!$C$11/2</f>
        <v>0.391</v>
      </c>
      <c r="C412" s="4">
        <f>A412*'Freq res'!$E$11/2</f>
        <v>0.15393700787401574</v>
      </c>
      <c r="D412" s="4">
        <f>$G$18+$G$7/$J$18*($A$18^2*'Phi(z,A)'!H401+1)</f>
        <v>3.7629124698405687</v>
      </c>
      <c r="E412" s="4">
        <f t="shared" si="20"/>
        <v>43.073694305689315</v>
      </c>
      <c r="G412" s="4">
        <f t="shared" si="21"/>
        <v>-0.391</v>
      </c>
      <c r="H412" s="4">
        <f>G412*'Freq res'!$C$11/2</f>
        <v>-0.391</v>
      </c>
      <c r="I412" s="4">
        <f>G412*'Freq res'!$E$11/2</f>
        <v>-0.15393700787401574</v>
      </c>
      <c r="J412" s="4">
        <f>$G$18+$G$7/$J$18*(-($A$18^2*'Phi(z,A)'!H401)+1)</f>
        <v>3.387986360455778</v>
      </c>
      <c r="K412" s="4">
        <f t="shared" si="22"/>
        <v>29.60627583933531</v>
      </c>
    </row>
    <row r="413" spans="1:11" ht="12.75">
      <c r="A413">
        <v>0.392</v>
      </c>
      <c r="B413" s="4">
        <f>A413*'Freq res'!$C$11/2</f>
        <v>0.392</v>
      </c>
      <c r="C413" s="4">
        <f>A413*'Freq res'!$E$11/2</f>
        <v>0.15433070866141732</v>
      </c>
      <c r="D413" s="4">
        <f>$G$18+$G$7/$J$18*($A$18^2*'Phi(z,A)'!H402+1)</f>
        <v>3.7633228100975575</v>
      </c>
      <c r="E413" s="4">
        <f t="shared" si="20"/>
        <v>43.091372803331744</v>
      </c>
      <c r="G413" s="4">
        <f t="shared" si="21"/>
        <v>-0.392</v>
      </c>
      <c r="H413" s="4">
        <f>G413*'Freq res'!$C$11/2</f>
        <v>-0.392</v>
      </c>
      <c r="I413" s="4">
        <f>G413*'Freq res'!$E$11/2</f>
        <v>-0.15433070866141732</v>
      </c>
      <c r="J413" s="4">
        <f>$G$18+$G$7/$J$18*(-($A$18^2*'Phi(z,A)'!H402)+1)</f>
        <v>3.387576020198789</v>
      </c>
      <c r="K413" s="4">
        <f t="shared" si="22"/>
        <v>29.594129684697453</v>
      </c>
    </row>
    <row r="414" spans="1:11" ht="12.75">
      <c r="A414">
        <v>0.393</v>
      </c>
      <c r="B414" s="4">
        <f>A414*'Freq res'!$C$11/2</f>
        <v>0.393</v>
      </c>
      <c r="C414" s="4">
        <f>A414*'Freq res'!$E$11/2</f>
        <v>0.15472440944881888</v>
      </c>
      <c r="D414" s="4">
        <f>$G$18+$G$7/$J$18*($A$18^2*'Phi(z,A)'!H403+1)</f>
        <v>3.76373266788932</v>
      </c>
      <c r="E414" s="4">
        <f t="shared" si="20"/>
        <v>43.109037758045304</v>
      </c>
      <c r="G414" s="4">
        <f t="shared" si="21"/>
        <v>-0.393</v>
      </c>
      <c r="H414" s="4">
        <f>G414*'Freq res'!$C$11/2</f>
        <v>-0.393</v>
      </c>
      <c r="I414" s="4">
        <f>G414*'Freq res'!$E$11/2</f>
        <v>-0.15472440944881888</v>
      </c>
      <c r="J414" s="4">
        <f>$G$18+$G$7/$J$18*(-($A$18^2*'Phi(z,A)'!H403)+1)</f>
        <v>3.387166162407026</v>
      </c>
      <c r="K414" s="4">
        <f t="shared" si="22"/>
        <v>29.582002785377586</v>
      </c>
    </row>
    <row r="415" spans="1:11" ht="12.75">
      <c r="A415">
        <v>0.394</v>
      </c>
      <c r="B415" s="4">
        <f>A415*'Freq res'!$C$11/2</f>
        <v>0.394</v>
      </c>
      <c r="C415" s="4">
        <f>A415*'Freq res'!$E$11/2</f>
        <v>0.15511811023622046</v>
      </c>
      <c r="D415" s="4">
        <f>$G$18+$G$7/$J$18*($A$18^2*'Phi(z,A)'!H404+1)</f>
        <v>3.764142042434423</v>
      </c>
      <c r="E415" s="4">
        <f t="shared" si="20"/>
        <v>43.12668911352864</v>
      </c>
      <c r="G415" s="4">
        <f t="shared" si="21"/>
        <v>-0.394</v>
      </c>
      <c r="H415" s="4">
        <f>G415*'Freq res'!$C$11/2</f>
        <v>-0.394</v>
      </c>
      <c r="I415" s="4">
        <f>G415*'Freq res'!$E$11/2</f>
        <v>-0.15511811023622046</v>
      </c>
      <c r="J415" s="4">
        <f>$G$18+$G$7/$J$18*(-($A$18^2*'Phi(z,A)'!H404)+1)</f>
        <v>3.3867567878619234</v>
      </c>
      <c r="K415" s="4">
        <f t="shared" si="22"/>
        <v>29.569895144893092</v>
      </c>
    </row>
    <row r="416" spans="1:11" ht="12.75">
      <c r="A416">
        <v>0.395</v>
      </c>
      <c r="B416" s="4">
        <f>A416*'Freq res'!$C$11/2</f>
        <v>0.395</v>
      </c>
      <c r="C416" s="4">
        <f>A416*'Freq res'!$E$11/2</f>
        <v>0.15551181102362205</v>
      </c>
      <c r="D416" s="4">
        <f>$G$18+$G$7/$J$18*($A$18^2*'Phi(z,A)'!H405+1)</f>
        <v>3.7645509329545113</v>
      </c>
      <c r="E416" s="4">
        <f t="shared" si="20"/>
        <v>43.144326813568384</v>
      </c>
      <c r="G416" s="4">
        <f t="shared" si="21"/>
        <v>-0.395</v>
      </c>
      <c r="H416" s="4">
        <f>G416*'Freq res'!$C$11/2</f>
        <v>-0.395</v>
      </c>
      <c r="I416" s="4">
        <f>G416*'Freq res'!$E$11/2</f>
        <v>-0.15551181102362205</v>
      </c>
      <c r="J416" s="4">
        <f>$G$18+$G$7/$J$18*(-($A$18^2*'Phi(z,A)'!H405)+1)</f>
        <v>3.3863478973418353</v>
      </c>
      <c r="K416" s="4">
        <f t="shared" si="22"/>
        <v>29.5578067666684</v>
      </c>
    </row>
    <row r="417" spans="1:11" ht="12.75">
      <c r="A417">
        <v>0.396</v>
      </c>
      <c r="B417" s="4">
        <f>A417*'Freq res'!$C$11/2</f>
        <v>0.396</v>
      </c>
      <c r="C417" s="4">
        <f>A417*'Freq res'!$E$11/2</f>
        <v>0.1559055118110236</v>
      </c>
      <c r="D417" s="4">
        <f>$G$18+$G$7/$J$18*($A$18^2*'Phi(z,A)'!H406+1)</f>
        <v>3.7649593386743114</v>
      </c>
      <c r="E417" s="4">
        <f t="shared" si="20"/>
        <v>43.161950802039854</v>
      </c>
      <c r="G417" s="4">
        <f t="shared" si="21"/>
        <v>-0.396</v>
      </c>
      <c r="H417" s="4">
        <f>G417*'Freq res'!$C$11/2</f>
        <v>-0.396</v>
      </c>
      <c r="I417" s="4">
        <f>G417*'Freq res'!$E$11/2</f>
        <v>-0.1559055118110236</v>
      </c>
      <c r="J417" s="4">
        <f>$G$18+$G$7/$J$18*(-($A$18^2*'Phi(z,A)'!H406)+1)</f>
        <v>3.385939491622035</v>
      </c>
      <c r="K417" s="4">
        <f t="shared" si="22"/>
        <v>29.545737654035218</v>
      </c>
    </row>
    <row r="418" spans="1:11" ht="12.75">
      <c r="A418">
        <v>0.397</v>
      </c>
      <c r="B418" s="4">
        <f>A418*'Freq res'!$C$11/2</f>
        <v>0.397</v>
      </c>
      <c r="C418" s="4">
        <f>A418*'Freq res'!$E$11/2</f>
        <v>0.1562992125984252</v>
      </c>
      <c r="D418" s="4">
        <f>$G$18+$G$7/$J$18*($A$18^2*'Phi(z,A)'!H407+1)</f>
        <v>3.765367258821636</v>
      </c>
      <c r="E418" s="4">
        <f t="shared" si="20"/>
        <v>43.17956102290759</v>
      </c>
      <c r="G418" s="4">
        <f t="shared" si="21"/>
        <v>-0.397</v>
      </c>
      <c r="H418" s="4">
        <f>G418*'Freq res'!$C$11/2</f>
        <v>-0.397</v>
      </c>
      <c r="I418" s="4">
        <f>G418*'Freq res'!$E$11/2</f>
        <v>-0.1562992125984252</v>
      </c>
      <c r="J418" s="4">
        <f>$G$18+$G$7/$J$18*(-($A$18^2*'Phi(z,A)'!H407)+1)</f>
        <v>3.3855315714747105</v>
      </c>
      <c r="K418" s="4">
        <f t="shared" si="22"/>
        <v>29.53368781023269</v>
      </c>
    </row>
    <row r="419" spans="1:11" ht="12.75">
      <c r="A419">
        <v>0.398</v>
      </c>
      <c r="B419" s="4">
        <f>A419*'Freq res'!$C$11/2</f>
        <v>0.398</v>
      </c>
      <c r="C419" s="4">
        <f>A419*'Freq res'!$E$11/2</f>
        <v>0.15669291338582678</v>
      </c>
      <c r="D419" s="4">
        <f>$G$18+$G$7/$J$18*($A$18^2*'Phi(z,A)'!H408+1)</f>
        <v>3.765774692627387</v>
      </c>
      <c r="E419" s="4">
        <f t="shared" si="20"/>
        <v>43.19715742022595</v>
      </c>
      <c r="G419" s="4">
        <f t="shared" si="21"/>
        <v>-0.398</v>
      </c>
      <c r="H419" s="4">
        <f>G419*'Freq res'!$C$11/2</f>
        <v>-0.398</v>
      </c>
      <c r="I419" s="4">
        <f>G419*'Freq res'!$E$11/2</f>
        <v>-0.15669291338582678</v>
      </c>
      <c r="J419" s="4">
        <f>$G$18+$G$7/$J$18*(-($A$18^2*'Phi(z,A)'!H408)+1)</f>
        <v>3.385124137668959</v>
      </c>
      <c r="K419" s="4">
        <f t="shared" si="22"/>
        <v>29.52165723840755</v>
      </c>
    </row>
    <row r="420" spans="1:11" ht="12.75">
      <c r="A420">
        <v>0.399</v>
      </c>
      <c r="B420" s="4">
        <f>A420*'Freq res'!$C$11/2</f>
        <v>0.399</v>
      </c>
      <c r="C420" s="4">
        <f>A420*'Freq res'!$E$11/2</f>
        <v>0.15708661417322833</v>
      </c>
      <c r="D420" s="4">
        <f>$G$18+$G$7/$J$18*($A$18^2*'Phi(z,A)'!H409+1)</f>
        <v>3.76618163932556</v>
      </c>
      <c r="E420" s="4">
        <f t="shared" si="20"/>
        <v>43.214739938139736</v>
      </c>
      <c r="G420" s="4">
        <f t="shared" si="21"/>
        <v>-0.399</v>
      </c>
      <c r="H420" s="4">
        <f>G420*'Freq res'!$C$11/2</f>
        <v>-0.399</v>
      </c>
      <c r="I420" s="4">
        <f>G420*'Freq res'!$E$11/2</f>
        <v>-0.15708661417322833</v>
      </c>
      <c r="J420" s="4">
        <f>$G$18+$G$7/$J$18*(-($A$18^2*'Phi(z,A)'!H409)+1)</f>
        <v>3.3847171909707865</v>
      </c>
      <c r="K420" s="4">
        <f t="shared" si="22"/>
        <v>29.50964594161434</v>
      </c>
    </row>
    <row r="421" spans="1:11" ht="12.75">
      <c r="A421">
        <v>0.4</v>
      </c>
      <c r="B421" s="4">
        <f>A421*'Freq res'!$C$11/2</f>
        <v>0.4</v>
      </c>
      <c r="C421" s="4">
        <f>A421*'Freq res'!$E$11/2</f>
        <v>0.15748031496062992</v>
      </c>
      <c r="D421" s="4">
        <f>$G$18+$G$7/$J$18*($A$18^2*'Phi(z,A)'!H410+1)</f>
        <v>3.7665880981532465</v>
      </c>
      <c r="E421" s="4">
        <f t="shared" si="20"/>
        <v>43.232308520884665</v>
      </c>
      <c r="G421" s="4">
        <f t="shared" si="21"/>
        <v>-0.4</v>
      </c>
      <c r="H421" s="4">
        <f>G421*'Freq res'!$C$11/2</f>
        <v>-0.4</v>
      </c>
      <c r="I421" s="4">
        <f>G421*'Freq res'!$E$11/2</f>
        <v>-0.15748031496062992</v>
      </c>
      <c r="J421" s="4">
        <f>$G$18+$G$7/$J$18*(-($A$18^2*'Phi(z,A)'!H410)+1)</f>
        <v>3.3843107321431</v>
      </c>
      <c r="K421" s="4">
        <f t="shared" si="22"/>
        <v>29.497653922815523</v>
      </c>
    </row>
    <row r="422" spans="1:11" ht="12.75">
      <c r="A422">
        <v>0.401</v>
      </c>
      <c r="B422" s="4">
        <f>A422*'Freq res'!$C$11/2</f>
        <v>0.401</v>
      </c>
      <c r="C422" s="4">
        <f>A422*'Freq res'!$E$11/2</f>
        <v>0.1578740157480315</v>
      </c>
      <c r="D422" s="4">
        <f>$G$18+$G$7/$J$18*($A$18^2*'Phi(z,A)'!H411+1)</f>
        <v>3.766994068350639</v>
      </c>
      <c r="E422" s="4">
        <f t="shared" si="20"/>
        <v>43.249863112788084</v>
      </c>
      <c r="G422" s="4">
        <f t="shared" si="21"/>
        <v>-0.401</v>
      </c>
      <c r="H422" s="4">
        <f>G422*'Freq res'!$C$11/2</f>
        <v>-0.401</v>
      </c>
      <c r="I422" s="4">
        <f>G422*'Freq res'!$E$11/2</f>
        <v>-0.1578740157480315</v>
      </c>
      <c r="J422" s="4">
        <f>$G$18+$G$7/$J$18*(-($A$18^2*'Phi(z,A)'!H411)+1)</f>
        <v>3.3839047619457077</v>
      </c>
      <c r="K422" s="4">
        <f t="shared" si="22"/>
        <v>29.48568118488169</v>
      </c>
    </row>
    <row r="423" spans="1:11" ht="12.75">
      <c r="A423">
        <v>0.402</v>
      </c>
      <c r="B423" s="4">
        <f>A423*'Freq res'!$C$11/2</f>
        <v>0.402</v>
      </c>
      <c r="C423" s="4">
        <f>A423*'Freq res'!$E$11/2</f>
        <v>0.15826771653543306</v>
      </c>
      <c r="D423" s="4">
        <f>$G$18+$G$7/$J$18*($A$18^2*'Phi(z,A)'!H412+1)</f>
        <v>3.7673995491610333</v>
      </c>
      <c r="E423" s="4">
        <f t="shared" si="20"/>
        <v>43.26740365826948</v>
      </c>
      <c r="G423" s="4">
        <f t="shared" si="21"/>
        <v>-0.402</v>
      </c>
      <c r="H423" s="4">
        <f>G423*'Freq res'!$C$11/2</f>
        <v>-0.402</v>
      </c>
      <c r="I423" s="4">
        <f>G423*'Freq res'!$E$11/2</f>
        <v>-0.15826771653543306</v>
      </c>
      <c r="J423" s="4">
        <f>$G$18+$G$7/$J$18*(-($A$18^2*'Phi(z,A)'!H412)+1)</f>
        <v>3.3834992811353133</v>
      </c>
      <c r="K423" s="4">
        <f t="shared" si="22"/>
        <v>29.473727730591758</v>
      </c>
    </row>
    <row r="424" spans="1:11" ht="12.75">
      <c r="A424">
        <v>0.403</v>
      </c>
      <c r="B424" s="4">
        <f>A424*'Freq res'!$C$11/2</f>
        <v>0.403</v>
      </c>
      <c r="C424" s="4">
        <f>A424*'Freq res'!$E$11/2</f>
        <v>0.15866141732283465</v>
      </c>
      <c r="D424" s="4">
        <f>$G$18+$G$7/$J$18*($A$18^2*'Phi(z,A)'!H413+1)</f>
        <v>3.7678045398308324</v>
      </c>
      <c r="E424" s="4">
        <f t="shared" si="20"/>
        <v>43.28493010184102</v>
      </c>
      <c r="G424" s="4">
        <f t="shared" si="21"/>
        <v>-0.403</v>
      </c>
      <c r="H424" s="4">
        <f>G424*'Freq res'!$C$11/2</f>
        <v>-0.403</v>
      </c>
      <c r="I424" s="4">
        <f>G424*'Freq res'!$E$11/2</f>
        <v>-0.15866141732283465</v>
      </c>
      <c r="J424" s="4">
        <f>$G$18+$G$7/$J$18*(-($A$18^2*'Phi(z,A)'!H413)+1)</f>
        <v>3.383094290465514</v>
      </c>
      <c r="K424" s="4">
        <f t="shared" si="22"/>
        <v>29.461793562633122</v>
      </c>
    </row>
    <row r="425" spans="1:11" ht="12.75">
      <c r="A425">
        <v>0.404</v>
      </c>
      <c r="B425" s="4">
        <f>A425*'Freq res'!$C$11/2</f>
        <v>0.404</v>
      </c>
      <c r="C425" s="4">
        <f>A425*'Freq res'!$E$11/2</f>
        <v>0.1590551181102362</v>
      </c>
      <c r="D425" s="4">
        <f>$G$18+$G$7/$J$18*($A$18^2*'Phi(z,A)'!H414+1)</f>
        <v>3.768209039609551</v>
      </c>
      <c r="E425" s="4">
        <f t="shared" si="20"/>
        <v>43.30244238810824</v>
      </c>
      <c r="G425" s="4">
        <f t="shared" si="21"/>
        <v>-0.404</v>
      </c>
      <c r="H425" s="4">
        <f>G425*'Freq res'!$C$11/2</f>
        <v>-0.404</v>
      </c>
      <c r="I425" s="4">
        <f>G425*'Freq res'!$E$11/2</f>
        <v>-0.1590551181102362</v>
      </c>
      <c r="J425" s="4">
        <f>$G$18+$G$7/$J$18*(-($A$18^2*'Phi(z,A)'!H414)+1)</f>
        <v>3.3826897906867957</v>
      </c>
      <c r="K425" s="4">
        <f t="shared" si="22"/>
        <v>29.449878683601813</v>
      </c>
    </row>
    <row r="426" spans="1:11" ht="12.75">
      <c r="A426">
        <v>0.405</v>
      </c>
      <c r="B426" s="4">
        <f>A426*'Freq res'!$C$11/2</f>
        <v>0.405</v>
      </c>
      <c r="C426" s="4">
        <f>A426*'Freq res'!$E$11/2</f>
        <v>0.1594488188976378</v>
      </c>
      <c r="D426" s="4">
        <f>$G$18+$G$7/$J$18*($A$18^2*'Phi(z,A)'!H415+1)</f>
        <v>3.7686130477498176</v>
      </c>
      <c r="E426" s="4">
        <f t="shared" si="20"/>
        <v>43.31994046177056</v>
      </c>
      <c r="G426" s="4">
        <f t="shared" si="21"/>
        <v>-0.405</v>
      </c>
      <c r="H426" s="4">
        <f>G426*'Freq res'!$C$11/2</f>
        <v>-0.405</v>
      </c>
      <c r="I426" s="4">
        <f>G426*'Freq res'!$E$11/2</f>
        <v>-0.1594488188976378</v>
      </c>
      <c r="J426" s="4">
        <f>$G$18+$G$7/$J$18*(-($A$18^2*'Phi(z,A)'!H415)+1)</f>
        <v>3.382285782546529</v>
      </c>
      <c r="K426" s="4">
        <f t="shared" si="22"/>
        <v>29.437983096002686</v>
      </c>
    </row>
    <row r="427" spans="1:11" ht="12.75">
      <c r="A427">
        <v>0.406</v>
      </c>
      <c r="B427" s="4">
        <f>A427*'Freq res'!$C$11/2</f>
        <v>0.406</v>
      </c>
      <c r="C427" s="4">
        <f>A427*'Freq res'!$E$11/2</f>
        <v>0.15984251968503937</v>
      </c>
      <c r="D427" s="4">
        <f>$G$18+$G$7/$J$18*($A$18^2*'Phi(z,A)'!H416+1)</f>
        <v>3.7690165635073787</v>
      </c>
      <c r="E427" s="4">
        <f t="shared" si="20"/>
        <v>43.337424267621834</v>
      </c>
      <c r="G427" s="4">
        <f t="shared" si="21"/>
        <v>-0.406</v>
      </c>
      <c r="H427" s="4">
        <f>G427*'Freq res'!$C$11/2</f>
        <v>-0.406</v>
      </c>
      <c r="I427" s="4">
        <f>G427*'Freq res'!$E$11/2</f>
        <v>-0.15984251968503937</v>
      </c>
      <c r="J427" s="4">
        <f>$G$18+$G$7/$J$18*(-($A$18^2*'Phi(z,A)'!H416)+1)</f>
        <v>3.381882266788968</v>
      </c>
      <c r="K427" s="4">
        <f t="shared" si="22"/>
        <v>29.426106802249613</v>
      </c>
    </row>
    <row r="428" spans="1:11" ht="12.75">
      <c r="A428">
        <v>0.407</v>
      </c>
      <c r="B428" s="4">
        <f>A428*'Freq res'!$C$11/2</f>
        <v>0.407</v>
      </c>
      <c r="C428" s="4">
        <f>A428*'Freq res'!$E$11/2</f>
        <v>0.16023622047244093</v>
      </c>
      <c r="D428" s="4">
        <f>$G$18+$G$7/$J$18*($A$18^2*'Phi(z,A)'!H417+1)</f>
        <v>3.7694195861411015</v>
      </c>
      <c r="E428" s="4">
        <f t="shared" si="20"/>
        <v>43.354893750550985</v>
      </c>
      <c r="G428" s="4">
        <f t="shared" si="21"/>
        <v>-0.407</v>
      </c>
      <c r="H428" s="4">
        <f>G428*'Freq res'!$C$11/2</f>
        <v>-0.407</v>
      </c>
      <c r="I428" s="4">
        <f>G428*'Freq res'!$E$11/2</f>
        <v>-0.16023622047244093</v>
      </c>
      <c r="J428" s="4">
        <f>$G$18+$G$7/$J$18*(-($A$18^2*'Phi(z,A)'!H417)+1)</f>
        <v>3.381479244155245</v>
      </c>
      <c r="K428" s="4">
        <f t="shared" si="22"/>
        <v>29.41424980466565</v>
      </c>
    </row>
    <row r="429" spans="1:11" ht="12.75">
      <c r="A429">
        <v>0.408</v>
      </c>
      <c r="B429" s="4">
        <f>A429*'Freq res'!$C$11/2</f>
        <v>0.408</v>
      </c>
      <c r="C429" s="4">
        <f>A429*'Freq res'!$E$11/2</f>
        <v>0.1606299212598425</v>
      </c>
      <c r="D429" s="4">
        <f>$G$18+$G$7/$J$18*($A$18^2*'Phi(z,A)'!H418+1)</f>
        <v>3.7698221149129787</v>
      </c>
      <c r="E429" s="4">
        <f t="shared" si="20"/>
        <v>43.37234885554256</v>
      </c>
      <c r="G429" s="4">
        <f t="shared" si="21"/>
        <v>-0.408</v>
      </c>
      <c r="H429" s="4">
        <f>G429*'Freq res'!$C$11/2</f>
        <v>-0.408</v>
      </c>
      <c r="I429" s="4">
        <f>G429*'Freq res'!$E$11/2</f>
        <v>-0.1606299212598425</v>
      </c>
      <c r="J429" s="4">
        <f>$G$18+$G$7/$J$18*(-($A$18^2*'Phi(z,A)'!H418)+1)</f>
        <v>3.381076715383368</v>
      </c>
      <c r="K429" s="4">
        <f t="shared" si="22"/>
        <v>29.402412105483187</v>
      </c>
    </row>
    <row r="430" spans="1:11" ht="12.75">
      <c r="A430">
        <v>0.409</v>
      </c>
      <c r="B430" s="4">
        <f>A430*'Freq res'!$C$11/2</f>
        <v>0.409</v>
      </c>
      <c r="C430" s="4">
        <f>A430*'Freq res'!$E$11/2</f>
        <v>0.16102362204724407</v>
      </c>
      <c r="D430" s="4">
        <f>$G$18+$G$7/$J$18*($A$18^2*'Phi(z,A)'!H419+1)</f>
        <v>3.7702241490881305</v>
      </c>
      <c r="E430" s="4">
        <f t="shared" si="20"/>
        <v>43.3897895276773</v>
      </c>
      <c r="G430" s="4">
        <f t="shared" si="21"/>
        <v>-0.409</v>
      </c>
      <c r="H430" s="4">
        <f>G430*'Freq res'!$C$11/2</f>
        <v>-0.409</v>
      </c>
      <c r="I430" s="4">
        <f>G430*'Freq res'!$E$11/2</f>
        <v>-0.16102362204724407</v>
      </c>
      <c r="J430" s="4">
        <f>$G$18+$G$7/$J$18*(-($A$18^2*'Phi(z,A)'!H419)+1)</f>
        <v>3.380674681208216</v>
      </c>
      <c r="K430" s="4">
        <f t="shared" si="22"/>
        <v>29.390593706844143</v>
      </c>
    </row>
    <row r="431" spans="1:11" ht="12.75">
      <c r="A431">
        <v>0.41</v>
      </c>
      <c r="B431" s="4">
        <f>A431*'Freq res'!$C$11/2</f>
        <v>0.41</v>
      </c>
      <c r="C431" s="4">
        <f>A431*'Freq res'!$E$11/2</f>
        <v>0.16141732283464563</v>
      </c>
      <c r="D431" s="4">
        <f>$G$18+$G$7/$J$18*($A$18^2*'Phi(z,A)'!H420+1)</f>
        <v>3.7706256879348077</v>
      </c>
      <c r="E431" s="4">
        <f t="shared" si="20"/>
        <v>43.407215712132675</v>
      </c>
      <c r="G431" s="4">
        <f t="shared" si="21"/>
        <v>-0.41</v>
      </c>
      <c r="H431" s="4">
        <f>G431*'Freq res'!$C$11/2</f>
        <v>-0.41</v>
      </c>
      <c r="I431" s="4">
        <f>G431*'Freq res'!$E$11/2</f>
        <v>-0.16141732283464563</v>
      </c>
      <c r="J431" s="4">
        <f>$G$18+$G$7/$J$18*(-($A$18^2*'Phi(z,A)'!H420)+1)</f>
        <v>3.380273142361539</v>
      </c>
      <c r="K431" s="4">
        <f t="shared" si="22"/>
        <v>29.37879461080018</v>
      </c>
    </row>
    <row r="432" spans="1:11" ht="12.75">
      <c r="A432">
        <v>0.411</v>
      </c>
      <c r="B432" s="4">
        <f>A432*'Freq res'!$C$11/2</f>
        <v>0.411</v>
      </c>
      <c r="C432" s="4">
        <f>A432*'Freq res'!$E$11/2</f>
        <v>0.16181102362204722</v>
      </c>
      <c r="D432" s="4">
        <f>$G$18+$G$7/$J$18*($A$18^2*'Phi(z,A)'!H421+1)</f>
        <v>3.7710267307243974</v>
      </c>
      <c r="E432" s="4">
        <f t="shared" si="20"/>
        <v>43.42462735418358</v>
      </c>
      <c r="G432" s="4">
        <f t="shared" si="21"/>
        <v>-0.411</v>
      </c>
      <c r="H432" s="4">
        <f>G432*'Freq res'!$C$11/2</f>
        <v>-0.411</v>
      </c>
      <c r="I432" s="4">
        <f>G432*'Freq res'!$E$11/2</f>
        <v>-0.16181102362204722</v>
      </c>
      <c r="J432" s="4">
        <f>$G$18+$G$7/$J$18*(-($A$18^2*'Phi(z,A)'!H421)+1)</f>
        <v>3.379872099571949</v>
      </c>
      <c r="K432" s="4">
        <f t="shared" si="22"/>
        <v>29.367014819312786</v>
      </c>
    </row>
    <row r="433" spans="1:11" ht="12.75">
      <c r="A433">
        <v>0.412</v>
      </c>
      <c r="B433" s="4">
        <f>A433*'Freq res'!$C$11/2</f>
        <v>0.412</v>
      </c>
      <c r="C433" s="4">
        <f>A433*'Freq res'!$E$11/2</f>
        <v>0.1622047244094488</v>
      </c>
      <c r="D433" s="4">
        <f>$G$18+$G$7/$J$18*($A$18^2*'Phi(z,A)'!H422+1)</f>
        <v>3.7714272767314228</v>
      </c>
      <c r="E433" s="4">
        <f t="shared" si="20"/>
        <v>43.44202439920272</v>
      </c>
      <c r="G433" s="4">
        <f t="shared" si="21"/>
        <v>-0.412</v>
      </c>
      <c r="H433" s="4">
        <f>G433*'Freq res'!$C$11/2</f>
        <v>-0.412</v>
      </c>
      <c r="I433" s="4">
        <f>G433*'Freq res'!$E$11/2</f>
        <v>-0.1622047244094488</v>
      </c>
      <c r="J433" s="4">
        <f>$G$18+$G$7/$J$18*(-($A$18^2*'Phi(z,A)'!H422)+1)</f>
        <v>3.379471553564924</v>
      </c>
      <c r="K433" s="4">
        <f t="shared" si="22"/>
        <v>29.35525433425356</v>
      </c>
    </row>
    <row r="434" spans="1:11" ht="12.75">
      <c r="A434">
        <v>0.413</v>
      </c>
      <c r="B434" s="4">
        <f>A434*'Freq res'!$C$11/2</f>
        <v>0.413</v>
      </c>
      <c r="C434" s="4">
        <f>A434*'Freq res'!$E$11/2</f>
        <v>0.16259842519685036</v>
      </c>
      <c r="D434" s="4">
        <f>$G$18+$G$7/$J$18*($A$18^2*'Phi(z,A)'!H423+1)</f>
        <v>3.7718273252335495</v>
      </c>
      <c r="E434" s="4">
        <f t="shared" si="20"/>
        <v>43.45940679266138</v>
      </c>
      <c r="G434" s="4">
        <f t="shared" si="21"/>
        <v>-0.413</v>
      </c>
      <c r="H434" s="4">
        <f>G434*'Freq res'!$C$11/2</f>
        <v>-0.413</v>
      </c>
      <c r="I434" s="4">
        <f>G434*'Freq res'!$E$11/2</f>
        <v>-0.16259842519685036</v>
      </c>
      <c r="J434" s="4">
        <f>$G$18+$G$7/$J$18*(-($A$18^2*'Phi(z,A)'!H423)+1)</f>
        <v>3.379071505062797</v>
      </c>
      <c r="K434" s="4">
        <f t="shared" si="22"/>
        <v>29.343513157404285</v>
      </c>
    </row>
    <row r="435" spans="1:11" ht="12.75">
      <c r="A435">
        <v>0.414</v>
      </c>
      <c r="B435" s="4">
        <f>A435*'Freq res'!$C$11/2</f>
        <v>0.414</v>
      </c>
      <c r="C435" s="4">
        <f>A435*'Freq res'!$E$11/2</f>
        <v>0.16299212598425195</v>
      </c>
      <c r="D435" s="4">
        <f>$G$18+$G$7/$J$18*($A$18^2*'Phi(z,A)'!H424+1)</f>
        <v>3.7722268755115866</v>
      </c>
      <c r="E435" s="4">
        <f t="shared" si="20"/>
        <v>43.476774480129855</v>
      </c>
      <c r="G435" s="4">
        <f t="shared" si="21"/>
        <v>-0.414</v>
      </c>
      <c r="H435" s="4">
        <f>G435*'Freq res'!$C$11/2</f>
        <v>-0.414</v>
      </c>
      <c r="I435" s="4">
        <f>G435*'Freq res'!$E$11/2</f>
        <v>-0.16299212598425195</v>
      </c>
      <c r="J435" s="4">
        <f>$G$18+$G$7/$J$18*(-($A$18^2*'Phi(z,A)'!H424)+1)</f>
        <v>3.37867195478476</v>
      </c>
      <c r="K435" s="4">
        <f t="shared" si="22"/>
        <v>29.331791290457193</v>
      </c>
    </row>
    <row r="436" spans="1:11" ht="12.75">
      <c r="A436">
        <v>0.415</v>
      </c>
      <c r="B436" s="4">
        <f>A436*'Freq res'!$C$11/2</f>
        <v>0.415</v>
      </c>
      <c r="C436" s="4">
        <f>A436*'Freq res'!$E$11/2</f>
        <v>0.16338582677165353</v>
      </c>
      <c r="D436" s="4">
        <f>$G$18+$G$7/$J$18*($A$18^2*'Phi(z,A)'!H425+1)</f>
        <v>3.7726259268494915</v>
      </c>
      <c r="E436" s="4">
        <f t="shared" si="20"/>
        <v>43.49412740727806</v>
      </c>
      <c r="G436" s="4">
        <f t="shared" si="21"/>
        <v>-0.415</v>
      </c>
      <c r="H436" s="4">
        <f>G436*'Freq res'!$C$11/2</f>
        <v>-0.415</v>
      </c>
      <c r="I436" s="4">
        <f>G436*'Freq res'!$E$11/2</f>
        <v>-0.16338582677165353</v>
      </c>
      <c r="J436" s="4">
        <f>$G$18+$G$7/$J$18*(-($A$18^2*'Phi(z,A)'!H425)+1)</f>
        <v>3.378272903446855</v>
      </c>
      <c r="K436" s="4">
        <f t="shared" si="22"/>
        <v>29.32008873501509</v>
      </c>
    </row>
    <row r="437" spans="1:11" ht="12.75">
      <c r="A437">
        <v>0.416</v>
      </c>
      <c r="B437" s="4">
        <f>A437*'Freq res'!$C$11/2</f>
        <v>0.416</v>
      </c>
      <c r="C437" s="4">
        <f>A437*'Freq res'!$E$11/2</f>
        <v>0.1637795275590551</v>
      </c>
      <c r="D437" s="4">
        <f>$G$18+$G$7/$J$18*($A$18^2*'Phi(z,A)'!H426+1)</f>
        <v>3.773024478534372</v>
      </c>
      <c r="E437" s="4">
        <f t="shared" si="20"/>
        <v>43.511465519876126</v>
      </c>
      <c r="G437" s="4">
        <f t="shared" si="21"/>
        <v>-0.416</v>
      </c>
      <c r="H437" s="4">
        <f>G437*'Freq res'!$C$11/2</f>
        <v>-0.416</v>
      </c>
      <c r="I437" s="4">
        <f>G437*'Freq res'!$E$11/2</f>
        <v>-0.1637795275590551</v>
      </c>
      <c r="J437" s="4">
        <f>$G$18+$G$7/$J$18*(-($A$18^2*'Phi(z,A)'!H426)+1)</f>
        <v>3.3778743517619745</v>
      </c>
      <c r="K437" s="4">
        <f t="shared" si="22"/>
        <v>29.30840549259153</v>
      </c>
    </row>
    <row r="438" spans="1:11" ht="12.75">
      <c r="A438">
        <v>0.417</v>
      </c>
      <c r="B438" s="4">
        <f>A438*'Freq res'!$C$11/2</f>
        <v>0.417</v>
      </c>
      <c r="C438" s="4">
        <f>A438*'Freq res'!$E$11/2</f>
        <v>0.16417322834645667</v>
      </c>
      <c r="D438" s="4">
        <f>$G$18+$G$7/$J$18*($A$18^2*'Phi(z,A)'!H427+1)</f>
        <v>3.77342252985649</v>
      </c>
      <c r="E438" s="4">
        <f t="shared" si="20"/>
        <v>43.52878876379494</v>
      </c>
      <c r="G438" s="4">
        <f t="shared" si="21"/>
        <v>-0.417</v>
      </c>
      <c r="H438" s="4">
        <f>G438*'Freq res'!$C$11/2</f>
        <v>-0.417</v>
      </c>
      <c r="I438" s="4">
        <f>G438*'Freq res'!$E$11/2</f>
        <v>-0.16417322834645667</v>
      </c>
      <c r="J438" s="4">
        <f>$G$18+$G$7/$J$18*(-($A$18^2*'Phi(z,A)'!H427)+1)</f>
        <v>3.3774763004398567</v>
      </c>
      <c r="K438" s="4">
        <f t="shared" si="22"/>
        <v>29.296741564611022</v>
      </c>
    </row>
    <row r="439" spans="1:11" ht="12.75">
      <c r="A439">
        <v>0.418</v>
      </c>
      <c r="B439" s="4">
        <f>A439*'Freq res'!$C$11/2</f>
        <v>0.418</v>
      </c>
      <c r="C439" s="4">
        <f>A439*'Freq res'!$E$11/2</f>
        <v>0.16456692913385826</v>
      </c>
      <c r="D439" s="4">
        <f>$G$18+$G$7/$J$18*($A$18^2*'Phi(z,A)'!H428+1)</f>
        <v>3.7738200801092634</v>
      </c>
      <c r="E439" s="4">
        <f t="shared" si="20"/>
        <v>43.546097085006686</v>
      </c>
      <c r="G439" s="4">
        <f t="shared" si="21"/>
        <v>-0.418</v>
      </c>
      <c r="H439" s="4">
        <f>G439*'Freq res'!$C$11/2</f>
        <v>-0.418</v>
      </c>
      <c r="I439" s="4">
        <f>G439*'Freq res'!$E$11/2</f>
        <v>-0.16456692913385826</v>
      </c>
      <c r="J439" s="4">
        <f>$G$18+$G$7/$J$18*(-($A$18^2*'Phi(z,A)'!H428)+1)</f>
        <v>3.377078750187083</v>
      </c>
      <c r="K439" s="4">
        <f t="shared" si="22"/>
        <v>29.285096952409198</v>
      </c>
    </row>
    <row r="440" spans="1:11" ht="12.75">
      <c r="A440">
        <v>0.419</v>
      </c>
      <c r="B440" s="4">
        <f>A440*'Freq res'!$C$11/2</f>
        <v>0.419</v>
      </c>
      <c r="C440" s="4">
        <f>A440*'Freq res'!$E$11/2</f>
        <v>0.16496062992125982</v>
      </c>
      <c r="D440" s="4">
        <f>$G$18+$G$7/$J$18*($A$18^2*'Phi(z,A)'!H429+1)</f>
        <v>3.774217128589272</v>
      </c>
      <c r="E440" s="4">
        <f t="shared" si="20"/>
        <v>43.56339042958549</v>
      </c>
      <c r="G440" s="4">
        <f t="shared" si="21"/>
        <v>-0.419</v>
      </c>
      <c r="H440" s="4">
        <f>G440*'Freq res'!$C$11/2</f>
        <v>-0.419</v>
      </c>
      <c r="I440" s="4">
        <f>G440*'Freq res'!$E$11/2</f>
        <v>-0.16496062992125982</v>
      </c>
      <c r="J440" s="4">
        <f>$G$18+$G$7/$J$18*(-($A$18^2*'Phi(z,A)'!H429)+1)</f>
        <v>3.3766817017070747</v>
      </c>
      <c r="K440" s="4">
        <f t="shared" si="22"/>
        <v>29.273471657232957</v>
      </c>
    </row>
    <row r="441" spans="1:11" ht="12.75">
      <c r="A441">
        <v>0.42</v>
      </c>
      <c r="B441" s="4">
        <f>A441*'Freq res'!$C$11/2</f>
        <v>0.42</v>
      </c>
      <c r="C441" s="4">
        <f>A441*'Freq res'!$E$11/2</f>
        <v>0.1653543307086614</v>
      </c>
      <c r="D441" s="4">
        <f>$G$18+$G$7/$J$18*($A$18^2*'Phi(z,A)'!H430+1)</f>
        <v>3.7746136745962566</v>
      </c>
      <c r="E441" s="4">
        <f t="shared" si="20"/>
        <v>43.58066874370788</v>
      </c>
      <c r="G441" s="4">
        <f t="shared" si="21"/>
        <v>-0.42</v>
      </c>
      <c r="H441" s="4">
        <f>G441*'Freq res'!$C$11/2</f>
        <v>-0.42</v>
      </c>
      <c r="I441" s="4">
        <f>G441*'Freq res'!$E$11/2</f>
        <v>-0.1653543307086614</v>
      </c>
      <c r="J441" s="4">
        <f>$G$18+$G$7/$J$18*(-($A$18^2*'Phi(z,A)'!H430)+1)</f>
        <v>3.37628515570009</v>
      </c>
      <c r="K441" s="4">
        <f t="shared" si="22"/>
        <v>29.261865680240703</v>
      </c>
    </row>
    <row r="442" spans="1:11" ht="12.75">
      <c r="A442">
        <v>0.421</v>
      </c>
      <c r="B442" s="4">
        <f>A442*'Freq res'!$C$11/2</f>
        <v>0.421</v>
      </c>
      <c r="C442" s="4">
        <f>A442*'Freq res'!$E$11/2</f>
        <v>0.16574803149606296</v>
      </c>
      <c r="D442" s="4">
        <f>$G$18+$G$7/$J$18*($A$18^2*'Phi(z,A)'!H431+1)</f>
        <v>3.775009717433126</v>
      </c>
      <c r="E442" s="4">
        <f t="shared" si="20"/>
        <v>43.597931973653445</v>
      </c>
      <c r="G442" s="4">
        <f t="shared" si="21"/>
        <v>-0.421</v>
      </c>
      <c r="H442" s="4">
        <f>G442*'Freq res'!$C$11/2</f>
        <v>-0.421</v>
      </c>
      <c r="I442" s="4">
        <f>G442*'Freq res'!$E$11/2</f>
        <v>-0.16574803149606296</v>
      </c>
      <c r="J442" s="4">
        <f>$G$18+$G$7/$J$18*(-($A$18^2*'Phi(z,A)'!H431)+1)</f>
        <v>3.3758891128632205</v>
      </c>
      <c r="K442" s="4">
        <f t="shared" si="22"/>
        <v>29.250279022502454</v>
      </c>
    </row>
    <row r="443" spans="1:11" ht="12.75">
      <c r="A443">
        <v>0.422</v>
      </c>
      <c r="B443" s="4">
        <f>A443*'Freq res'!$C$11/2</f>
        <v>0.422</v>
      </c>
      <c r="C443" s="4">
        <f>A443*'Freq res'!$E$11/2</f>
        <v>0.16614173228346454</v>
      </c>
      <c r="D443" s="4">
        <f>$G$18+$G$7/$J$18*($A$18^2*'Phi(z,A)'!H432+1)</f>
        <v>3.775405256405957</v>
      </c>
      <c r="E443" s="4">
        <f t="shared" si="20"/>
        <v>43.61518006580531</v>
      </c>
      <c r="G443" s="4">
        <f t="shared" si="21"/>
        <v>-0.422</v>
      </c>
      <c r="H443" s="4">
        <f>G443*'Freq res'!$C$11/2</f>
        <v>-0.422</v>
      </c>
      <c r="I443" s="4">
        <f>G443*'Freq res'!$E$11/2</f>
        <v>-0.16614173228346454</v>
      </c>
      <c r="J443" s="4">
        <f>$G$18+$G$7/$J$18*(-($A$18^2*'Phi(z,A)'!H432)+1)</f>
        <v>3.3754935738903895</v>
      </c>
      <c r="K443" s="4">
        <f t="shared" si="22"/>
        <v>29.238711685000084</v>
      </c>
    </row>
    <row r="444" spans="1:11" ht="12.75">
      <c r="A444">
        <v>0.423</v>
      </c>
      <c r="B444" s="4">
        <f>A444*'Freq res'!$C$11/2</f>
        <v>0.423</v>
      </c>
      <c r="C444" s="4">
        <f>A444*'Freq res'!$E$11/2</f>
        <v>0.16653543307086613</v>
      </c>
      <c r="D444" s="4">
        <f>$G$18+$G$7/$J$18*($A$18^2*'Phi(z,A)'!H433+1)</f>
        <v>3.7758002908239994</v>
      </c>
      <c r="E444" s="4">
        <f t="shared" si="20"/>
        <v>43.6324129666508</v>
      </c>
      <c r="G444" s="4">
        <f t="shared" si="21"/>
        <v>-0.423</v>
      </c>
      <c r="H444" s="4">
        <f>G444*'Freq res'!$C$11/2</f>
        <v>-0.423</v>
      </c>
      <c r="I444" s="4">
        <f>G444*'Freq res'!$E$11/2</f>
        <v>-0.16653543307086613</v>
      </c>
      <c r="J444" s="4">
        <f>$G$18+$G$7/$J$18*(-($A$18^2*'Phi(z,A)'!H433)+1)</f>
        <v>3.375098539472347</v>
      </c>
      <c r="K444" s="4">
        <f t="shared" si="22"/>
        <v>29.22716366862743</v>
      </c>
    </row>
    <row r="445" spans="1:11" ht="12.75">
      <c r="A445">
        <v>0.424</v>
      </c>
      <c r="B445" s="4">
        <f>A445*'Freq res'!$C$11/2</f>
        <v>0.424</v>
      </c>
      <c r="C445" s="4">
        <f>A445*'Freq res'!$E$11/2</f>
        <v>0.1669291338582677</v>
      </c>
      <c r="D445" s="4">
        <f>$G$18+$G$7/$J$18*($A$18^2*'Phi(z,A)'!H434+1)</f>
        <v>3.7761948199996773</v>
      </c>
      <c r="E445" s="4">
        <f t="shared" si="20"/>
        <v>43.64963062278188</v>
      </c>
      <c r="G445" s="4">
        <f t="shared" si="21"/>
        <v>-0.424</v>
      </c>
      <c r="H445" s="4">
        <f>G445*'Freq res'!$C$11/2</f>
        <v>-0.424</v>
      </c>
      <c r="I445" s="4">
        <f>G445*'Freq res'!$E$11/2</f>
        <v>-0.1669291338582677</v>
      </c>
      <c r="J445" s="4">
        <f>$G$18+$G$7/$J$18*(-($A$18^2*'Phi(z,A)'!H434)+1)</f>
        <v>3.374704010296669</v>
      </c>
      <c r="K445" s="4">
        <f t="shared" si="22"/>
        <v>29.215634974190536</v>
      </c>
    </row>
    <row r="446" spans="1:11" ht="12.75">
      <c r="A446">
        <v>0.425</v>
      </c>
      <c r="B446" s="4">
        <f>A446*'Freq res'!$C$11/2</f>
        <v>0.425</v>
      </c>
      <c r="C446" s="4">
        <f>A446*'Freq res'!$E$11/2</f>
        <v>0.16732283464566927</v>
      </c>
      <c r="D446" s="4">
        <f>$G$18+$G$7/$J$18*($A$18^2*'Phi(z,A)'!H435+1)</f>
        <v>3.776588843248593</v>
      </c>
      <c r="E446" s="4">
        <f t="shared" si="20"/>
        <v>43.66683298089579</v>
      </c>
      <c r="G446" s="4">
        <f t="shared" si="21"/>
        <v>-0.425</v>
      </c>
      <c r="H446" s="4">
        <f>G446*'Freq res'!$C$11/2</f>
        <v>-0.425</v>
      </c>
      <c r="I446" s="4">
        <f>G446*'Freq res'!$E$11/2</f>
        <v>-0.16732283464566927</v>
      </c>
      <c r="J446" s="4">
        <f>$G$18+$G$7/$J$18*(-($A$18^2*'Phi(z,A)'!H435)+1)</f>
        <v>3.3743099870477535</v>
      </c>
      <c r="K446" s="4">
        <f t="shared" si="22"/>
        <v>29.20412560240781</v>
      </c>
    </row>
    <row r="447" spans="1:11" ht="12.75">
      <c r="A447">
        <v>0.426</v>
      </c>
      <c r="B447" s="4">
        <f>A447*'Freq res'!$C$11/2</f>
        <v>0.426</v>
      </c>
      <c r="C447" s="4">
        <f>A447*'Freq res'!$E$11/2</f>
        <v>0.16771653543307086</v>
      </c>
      <c r="D447" s="4">
        <f>$G$18+$G$7/$J$18*($A$18^2*'Phi(z,A)'!H436+1)</f>
        <v>3.77698235988953</v>
      </c>
      <c r="E447" s="4">
        <f t="shared" si="20"/>
        <v>43.68401998779561</v>
      </c>
      <c r="G447" s="4">
        <f t="shared" si="21"/>
        <v>-0.426</v>
      </c>
      <c r="H447" s="4">
        <f>G447*'Freq res'!$C$11/2</f>
        <v>-0.426</v>
      </c>
      <c r="I447" s="4">
        <f>G447*'Freq res'!$E$11/2</f>
        <v>-0.16771653543307086</v>
      </c>
      <c r="J447" s="4">
        <f>$G$18+$G$7/$J$18*(-($A$18^2*'Phi(z,A)'!H436)+1)</f>
        <v>3.3739164704068165</v>
      </c>
      <c r="K447" s="4">
        <f t="shared" si="22"/>
        <v>29.192635553910165</v>
      </c>
    </row>
    <row r="448" spans="1:11" ht="12.75">
      <c r="A448">
        <v>0.427</v>
      </c>
      <c r="B448" s="4">
        <f>A448*'Freq res'!$C$11/2</f>
        <v>0.427</v>
      </c>
      <c r="C448" s="4">
        <f>A448*'Freq res'!$E$11/2</f>
        <v>0.16811023622047241</v>
      </c>
      <c r="D448" s="4">
        <f>$G$18+$G$7/$J$18*($A$18^2*'Phi(z,A)'!H437+1)</f>
        <v>3.777375369244455</v>
      </c>
      <c r="E448" s="4">
        <f t="shared" si="20"/>
        <v>43.701191590390756</v>
      </c>
      <c r="G448" s="4">
        <f t="shared" si="21"/>
        <v>-0.427</v>
      </c>
      <c r="H448" s="4">
        <f>G448*'Freq res'!$C$11/2</f>
        <v>-0.427</v>
      </c>
      <c r="I448" s="4">
        <f>G448*'Freq res'!$E$11/2</f>
        <v>-0.16811023622047241</v>
      </c>
      <c r="J448" s="4">
        <f>$G$18+$G$7/$J$18*(-($A$18^2*'Phi(z,A)'!H437)+1)</f>
        <v>3.3735234610518914</v>
      </c>
      <c r="K448" s="4">
        <f t="shared" si="22"/>
        <v>29.181164829241254</v>
      </c>
    </row>
    <row r="449" spans="1:11" ht="12.75">
      <c r="A449">
        <v>0.428</v>
      </c>
      <c r="B449" s="4">
        <f>A449*'Freq res'!$C$11/2</f>
        <v>0.428</v>
      </c>
      <c r="C449" s="4">
        <f>A449*'Freq res'!$E$11/2</f>
        <v>0.168503937007874</v>
      </c>
      <c r="D449" s="4">
        <f>$G$18+$G$7/$J$18*($A$18^2*'Phi(z,A)'!H438+1)</f>
        <v>3.7777678706385216</v>
      </c>
      <c r="E449" s="4">
        <f t="shared" si="20"/>
        <v>43.71834773569757</v>
      </c>
      <c r="G449" s="4">
        <f t="shared" si="21"/>
        <v>-0.428</v>
      </c>
      <c r="H449" s="4">
        <f>G449*'Freq res'!$C$11/2</f>
        <v>-0.428</v>
      </c>
      <c r="I449" s="4">
        <f>G449*'Freq res'!$E$11/2</f>
        <v>-0.168503937007874</v>
      </c>
      <c r="J449" s="4">
        <f>$G$18+$G$7/$J$18*(-($A$18^2*'Phi(z,A)'!H438)+1)</f>
        <v>3.373130959657825</v>
      </c>
      <c r="K449" s="4">
        <f t="shared" si="22"/>
        <v>29.169713428857616</v>
      </c>
    </row>
    <row r="450" spans="1:11" ht="12.75">
      <c r="A450">
        <v>0.429</v>
      </c>
      <c r="B450" s="4">
        <f>A450*'Freq res'!$C$11/2</f>
        <v>0.429</v>
      </c>
      <c r="C450" s="4">
        <f>A450*'Freq res'!$E$11/2</f>
        <v>0.16889763779527558</v>
      </c>
      <c r="D450" s="4">
        <f>$G$18+$G$7/$J$18*($A$18^2*'Phi(z,A)'!H439+1)</f>
        <v>3.7781598634000733</v>
      </c>
      <c r="E450" s="4">
        <f t="shared" si="20"/>
        <v>43.73548837083993</v>
      </c>
      <c r="G450" s="4">
        <f t="shared" si="21"/>
        <v>-0.429</v>
      </c>
      <c r="H450" s="4">
        <f>G450*'Freq res'!$C$11/2</f>
        <v>-0.429</v>
      </c>
      <c r="I450" s="4">
        <f>G450*'Freq res'!$E$11/2</f>
        <v>-0.16889763779527558</v>
      </c>
      <c r="J450" s="4">
        <f>$G$18+$G$7/$J$18*(-($A$18^2*'Phi(z,A)'!H439)+1)</f>
        <v>3.3727389668962733</v>
      </c>
      <c r="K450" s="4">
        <f t="shared" si="22"/>
        <v>29.15828135312882</v>
      </c>
    </row>
    <row r="451" spans="1:11" ht="12.75">
      <c r="A451">
        <v>0.43</v>
      </c>
      <c r="B451" s="4">
        <f>A451*'Freq res'!$C$11/2</f>
        <v>0.43</v>
      </c>
      <c r="C451" s="4">
        <f>A451*'Freq res'!$E$11/2</f>
        <v>0.16929133858267714</v>
      </c>
      <c r="D451" s="4">
        <f>$G$18+$G$7/$J$18*($A$18^2*'Phi(z,A)'!H440+1)</f>
        <v>3.778551346860645</v>
      </c>
      <c r="E451" s="4">
        <f t="shared" si="20"/>
        <v>43.75261344304969</v>
      </c>
      <c r="G451" s="4">
        <f t="shared" si="21"/>
        <v>-0.43</v>
      </c>
      <c r="H451" s="4">
        <f>G451*'Freq res'!$C$11/2</f>
        <v>-0.43</v>
      </c>
      <c r="I451" s="4">
        <f>G451*'Freq res'!$E$11/2</f>
        <v>-0.16929133858267714</v>
      </c>
      <c r="J451" s="4">
        <f>$G$18+$G$7/$J$18*(-($A$18^2*'Phi(z,A)'!H440)+1)</f>
        <v>3.3723474834357017</v>
      </c>
      <c r="K451" s="4">
        <f t="shared" si="22"/>
        <v>29.146868602337726</v>
      </c>
    </row>
    <row r="452" spans="1:11" ht="12.75">
      <c r="A452">
        <v>0.431</v>
      </c>
      <c r="B452" s="4">
        <f>A452*'Freq res'!$C$11/2</f>
        <v>0.431</v>
      </c>
      <c r="C452" s="4">
        <f>A452*'Freq res'!$E$11/2</f>
        <v>0.16968503937007873</v>
      </c>
      <c r="D452" s="4">
        <f>$G$18+$G$7/$J$18*($A$18^2*'Phi(z,A)'!H441+1)</f>
        <v>3.778942320354966</v>
      </c>
      <c r="E452" s="4">
        <f t="shared" si="20"/>
        <v>43.76972289966727</v>
      </c>
      <c r="G452" s="4">
        <f t="shared" si="21"/>
        <v>-0.431</v>
      </c>
      <c r="H452" s="4">
        <f>G452*'Freq res'!$C$11/2</f>
        <v>-0.431</v>
      </c>
      <c r="I452" s="4">
        <f>G452*'Freq res'!$E$11/2</f>
        <v>-0.16968503937007873</v>
      </c>
      <c r="J452" s="4">
        <f>$G$18+$G$7/$J$18*(-($A$18^2*'Phi(z,A)'!H441)+1)</f>
        <v>3.3719565099413806</v>
      </c>
      <c r="K452" s="4">
        <f t="shared" si="22"/>
        <v>29.135475176680607</v>
      </c>
    </row>
    <row r="453" spans="1:11" ht="12.75">
      <c r="A453">
        <v>0.432</v>
      </c>
      <c r="B453" s="4">
        <f>A453*'Freq res'!$C$11/2</f>
        <v>0.432</v>
      </c>
      <c r="C453" s="4">
        <f>A453*'Freq res'!$E$11/2</f>
        <v>0.17007874015748028</v>
      </c>
      <c r="D453" s="4">
        <f>$G$18+$G$7/$J$18*($A$18^2*'Phi(z,A)'!H442+1)</f>
        <v>3.7793327832209647</v>
      </c>
      <c r="E453" s="4">
        <f t="shared" si="20"/>
        <v>43.78681668814229</v>
      </c>
      <c r="G453" s="4">
        <f t="shared" si="21"/>
        <v>-0.432</v>
      </c>
      <c r="H453" s="4">
        <f>G453*'Freq res'!$C$11/2</f>
        <v>-0.432</v>
      </c>
      <c r="I453" s="4">
        <f>G453*'Freq res'!$E$11/2</f>
        <v>-0.17007874015748028</v>
      </c>
      <c r="J453" s="4">
        <f>$G$18+$G$7/$J$18*(-($A$18^2*'Phi(z,A)'!H442)+1)</f>
        <v>3.371566047075382</v>
      </c>
      <c r="K453" s="4">
        <f t="shared" si="22"/>
        <v>29.124101076267316</v>
      </c>
    </row>
    <row r="454" spans="1:11" ht="12.75">
      <c r="A454">
        <v>0.433</v>
      </c>
      <c r="B454" s="4">
        <f>A454*'Freq res'!$C$11/2</f>
        <v>0.433</v>
      </c>
      <c r="C454" s="4">
        <f>A454*'Freq res'!$E$11/2</f>
        <v>0.17047244094488187</v>
      </c>
      <c r="D454" s="4">
        <f>$G$18+$G$7/$J$18*($A$18^2*'Phi(z,A)'!H443+1)</f>
        <v>3.7797227347997686</v>
      </c>
      <c r="E454" s="4">
        <f t="shared" si="20"/>
        <v>43.80389475603398</v>
      </c>
      <c r="G454" s="4">
        <f t="shared" si="21"/>
        <v>-0.433</v>
      </c>
      <c r="H454" s="4">
        <f>G454*'Freq res'!$C$11/2</f>
        <v>-0.433</v>
      </c>
      <c r="I454" s="4">
        <f>G454*'Freq res'!$E$11/2</f>
        <v>-0.17047244094488187</v>
      </c>
      <c r="J454" s="4">
        <f>$G$18+$G$7/$J$18*(-($A$18^2*'Phi(z,A)'!H443)+1)</f>
        <v>3.371176095496578</v>
      </c>
      <c r="K454" s="4">
        <f t="shared" si="22"/>
        <v>29.112746301121515</v>
      </c>
    </row>
    <row r="455" spans="1:11" ht="12.75">
      <c r="A455">
        <v>0.434</v>
      </c>
      <c r="B455" s="4">
        <f>A455*'Freq res'!$C$11/2</f>
        <v>0.434</v>
      </c>
      <c r="C455" s="4">
        <f>A455*'Freq res'!$E$11/2</f>
        <v>0.17086614173228346</v>
      </c>
      <c r="D455" s="4">
        <f>$G$18+$G$7/$J$18*($A$18^2*'Phi(z,A)'!H444+1)</f>
        <v>3.780112174435709</v>
      </c>
      <c r="E455" s="4">
        <f t="shared" si="20"/>
        <v>43.82095705101187</v>
      </c>
      <c r="G455" s="4">
        <f t="shared" si="21"/>
        <v>-0.434</v>
      </c>
      <c r="H455" s="4">
        <f>G455*'Freq res'!$C$11/2</f>
        <v>-0.434</v>
      </c>
      <c r="I455" s="4">
        <f>G455*'Freq res'!$E$11/2</f>
        <v>-0.17086614173228346</v>
      </c>
      <c r="J455" s="4">
        <f>$G$18+$G$7/$J$18*(-($A$18^2*'Phi(z,A)'!H444)+1)</f>
        <v>3.3707866558606376</v>
      </c>
      <c r="K455" s="4">
        <f t="shared" si="22"/>
        <v>29.101410851180795</v>
      </c>
    </row>
    <row r="456" spans="1:11" ht="12.75">
      <c r="A456">
        <v>0.435</v>
      </c>
      <c r="B456" s="4">
        <f>A456*'Freq res'!$C$11/2</f>
        <v>0.435</v>
      </c>
      <c r="C456" s="4">
        <f>A456*'Freq res'!$E$11/2</f>
        <v>0.171259842519685</v>
      </c>
      <c r="D456" s="4">
        <f>$G$18+$G$7/$J$18*($A$18^2*'Phi(z,A)'!H445+1)</f>
        <v>3.780501101476322</v>
      </c>
      <c r="E456" s="4">
        <f t="shared" si="20"/>
        <v>43.83800352085622</v>
      </c>
      <c r="G456" s="4">
        <f t="shared" si="21"/>
        <v>-0.435</v>
      </c>
      <c r="H456" s="4">
        <f>G456*'Freq res'!$C$11/2</f>
        <v>-0.435</v>
      </c>
      <c r="I456" s="4">
        <f>G456*'Freq res'!$E$11/2</f>
        <v>-0.171259842519685</v>
      </c>
      <c r="J456" s="4">
        <f>$G$18+$G$7/$J$18*(-($A$18^2*'Phi(z,A)'!H445)+1)</f>
        <v>3.3703977288200244</v>
      </c>
      <c r="K456" s="4">
        <f t="shared" si="22"/>
        <v>29.0900947262969</v>
      </c>
    </row>
    <row r="457" spans="1:11" ht="12.75">
      <c r="A457">
        <v>0.436</v>
      </c>
      <c r="B457" s="4">
        <f>A457*'Freq res'!$C$11/2</f>
        <v>0.436</v>
      </c>
      <c r="C457" s="4">
        <f>A457*'Freq res'!$E$11/2</f>
        <v>0.1716535433070866</v>
      </c>
      <c r="D457" s="4">
        <f>$G$18+$G$7/$J$18*($A$18^2*'Phi(z,A)'!H446+1)</f>
        <v>3.780889515272353</v>
      </c>
      <c r="E457" s="4">
        <f t="shared" si="20"/>
        <v>43.855034113458615</v>
      </c>
      <c r="G457" s="4">
        <f t="shared" si="21"/>
        <v>-0.436</v>
      </c>
      <c r="H457" s="4">
        <f>G457*'Freq res'!$C$11/2</f>
        <v>-0.436</v>
      </c>
      <c r="I457" s="4">
        <f>G457*'Freq res'!$E$11/2</f>
        <v>-0.1716535433070866</v>
      </c>
      <c r="J457" s="4">
        <f>$G$18+$G$7/$J$18*(-($A$18^2*'Phi(z,A)'!H446)+1)</f>
        <v>3.3700093150239936</v>
      </c>
      <c r="K457" s="4">
        <f t="shared" si="22"/>
        <v>29.078797926235886</v>
      </c>
    </row>
    <row r="458" spans="1:11" ht="12.75">
      <c r="A458">
        <v>0.437</v>
      </c>
      <c r="B458" s="4">
        <f>A458*'Freq res'!$C$11/2</f>
        <v>0.437</v>
      </c>
      <c r="C458" s="4">
        <f>A458*'Freq res'!$E$11/2</f>
        <v>0.17204724409448818</v>
      </c>
      <c r="D458" s="4">
        <f>$G$18+$G$7/$J$18*($A$18^2*'Phi(z,A)'!H447+1)</f>
        <v>3.781277415177757</v>
      </c>
      <c r="E458" s="4">
        <f t="shared" si="20"/>
        <v>43.87204877682252</v>
      </c>
      <c r="G458" s="4">
        <f t="shared" si="21"/>
        <v>-0.437</v>
      </c>
      <c r="H458" s="4">
        <f>G458*'Freq res'!$C$11/2</f>
        <v>-0.437</v>
      </c>
      <c r="I458" s="4">
        <f>G458*'Freq res'!$E$11/2</f>
        <v>-0.17204724409448818</v>
      </c>
      <c r="J458" s="4">
        <f>$G$18+$G$7/$J$18*(-($A$18^2*'Phi(z,A)'!H447)+1)</f>
        <v>3.3696214151185897</v>
      </c>
      <c r="K458" s="4">
        <f t="shared" si="22"/>
        <v>29.0675204506783</v>
      </c>
    </row>
    <row r="459" spans="1:11" ht="12.75">
      <c r="A459">
        <v>0.438</v>
      </c>
      <c r="B459" s="4">
        <f>A459*'Freq res'!$C$11/2</f>
        <v>0.438</v>
      </c>
      <c r="C459" s="4">
        <f>A459*'Freq res'!$E$11/2</f>
        <v>0.17244094488188974</v>
      </c>
      <c r="D459" s="4">
        <f>$G$18+$G$7/$J$18*($A$18^2*'Phi(z,A)'!H448+1)</f>
        <v>3.7816648005497027</v>
      </c>
      <c r="E459" s="4">
        <f t="shared" si="20"/>
        <v>43.8890474590638</v>
      </c>
      <c r="G459" s="4">
        <f t="shared" si="21"/>
        <v>-0.438</v>
      </c>
      <c r="H459" s="4">
        <f>G459*'Freq res'!$C$11/2</f>
        <v>-0.438</v>
      </c>
      <c r="I459" s="4">
        <f>G459*'Freq res'!$E$11/2</f>
        <v>-0.17244094488188974</v>
      </c>
      <c r="J459" s="4">
        <f>$G$18+$G$7/$J$18*(-($A$18^2*'Phi(z,A)'!H448)+1)</f>
        <v>3.369234029746644</v>
      </c>
      <c r="K459" s="4">
        <f t="shared" si="22"/>
        <v>29.056262299219355</v>
      </c>
    </row>
    <row r="460" spans="1:11" ht="12.75">
      <c r="A460">
        <v>0.439</v>
      </c>
      <c r="B460" s="4">
        <f>A460*'Freq res'!$C$11/2</f>
        <v>0.439</v>
      </c>
      <c r="C460" s="4">
        <f>A460*'Freq res'!$E$11/2</f>
        <v>0.17283464566929133</v>
      </c>
      <c r="D460" s="4">
        <f>$G$18+$G$7/$J$18*($A$18^2*'Phi(z,A)'!H449+1)</f>
        <v>3.7820516707485754</v>
      </c>
      <c r="E460" s="4">
        <f t="shared" si="20"/>
        <v>43.90603010841127</v>
      </c>
      <c r="G460" s="4">
        <f t="shared" si="21"/>
        <v>-0.439</v>
      </c>
      <c r="H460" s="4">
        <f>G460*'Freq res'!$C$11/2</f>
        <v>-0.439</v>
      </c>
      <c r="I460" s="4">
        <f>G460*'Freq res'!$E$11/2</f>
        <v>-0.17283464566929133</v>
      </c>
      <c r="J460" s="4">
        <f>$G$18+$G$7/$J$18*(-($A$18^2*'Phi(z,A)'!H449)+1)</f>
        <v>3.368847159547771</v>
      </c>
      <c r="K460" s="4">
        <f t="shared" si="22"/>
        <v>29.045023471369117</v>
      </c>
    </row>
    <row r="461" spans="1:11" ht="12.75">
      <c r="A461">
        <v>0.44</v>
      </c>
      <c r="B461" s="4">
        <f>A461*'Freq res'!$C$11/2</f>
        <v>0.44</v>
      </c>
      <c r="C461" s="4">
        <f>A461*'Freq res'!$E$11/2</f>
        <v>0.1732283464566929</v>
      </c>
      <c r="D461" s="4">
        <f>$G$18+$G$7/$J$18*($A$18^2*'Phi(z,A)'!H450+1)</f>
        <v>3.7824380251379774</v>
      </c>
      <c r="E461" s="4">
        <f t="shared" si="20"/>
        <v>43.922996673207216</v>
      </c>
      <c r="G461" s="4">
        <f t="shared" si="21"/>
        <v>-0.44</v>
      </c>
      <c r="H461" s="4">
        <f>G461*'Freq res'!$C$11/2</f>
        <v>-0.44</v>
      </c>
      <c r="I461" s="4">
        <f>G461*'Freq res'!$E$11/2</f>
        <v>-0.1732283464566929</v>
      </c>
      <c r="J461" s="4">
        <f>$G$18+$G$7/$J$18*(-($A$18^2*'Phi(z,A)'!H450)+1)</f>
        <v>3.368460805158369</v>
      </c>
      <c r="K461" s="4">
        <f t="shared" si="22"/>
        <v>29.033803966552693</v>
      </c>
    </row>
    <row r="462" spans="1:11" ht="12.75">
      <c r="A462">
        <v>0.441</v>
      </c>
      <c r="B462" s="4">
        <f>A462*'Freq res'!$C$11/2</f>
        <v>0.441</v>
      </c>
      <c r="C462" s="4">
        <f>A462*'Freq res'!$E$11/2</f>
        <v>0.17362204724409447</v>
      </c>
      <c r="D462" s="4">
        <f>$G$18+$G$7/$J$18*($A$18^2*'Phi(z,A)'!H451+1)</f>
        <v>3.7828238630847335</v>
      </c>
      <c r="E462" s="4">
        <f t="shared" si="20"/>
        <v>43.939947101908</v>
      </c>
      <c r="G462" s="4">
        <f t="shared" si="21"/>
        <v>-0.441</v>
      </c>
      <c r="H462" s="4">
        <f>G462*'Freq res'!$C$11/2</f>
        <v>-0.441</v>
      </c>
      <c r="I462" s="4">
        <f>G462*'Freq res'!$E$11/2</f>
        <v>-0.17362204724409447</v>
      </c>
      <c r="J462" s="4">
        <f>$G$18+$G$7/$J$18*(-($A$18^2*'Phi(z,A)'!H451)+1)</f>
        <v>3.368074967211613</v>
      </c>
      <c r="K462" s="4">
        <f t="shared" si="22"/>
        <v>29.02260378411037</v>
      </c>
    </row>
    <row r="463" spans="1:11" ht="12.75">
      <c r="A463">
        <v>0.442</v>
      </c>
      <c r="B463" s="4">
        <f>A463*'Freq res'!$C$11/2</f>
        <v>0.442</v>
      </c>
      <c r="C463" s="4">
        <f>A463*'Freq res'!$E$11/2</f>
        <v>0.17401574803149605</v>
      </c>
      <c r="D463" s="4">
        <f>$G$18+$G$7/$J$18*($A$18^2*'Phi(z,A)'!H452+1)</f>
        <v>3.7832091839588906</v>
      </c>
      <c r="E463" s="4">
        <f t="shared" si="20"/>
        <v>43.956881343084504</v>
      </c>
      <c r="G463" s="4">
        <f t="shared" si="21"/>
        <v>-0.442</v>
      </c>
      <c r="H463" s="4">
        <f>G463*'Freq res'!$C$11/2</f>
        <v>-0.442</v>
      </c>
      <c r="I463" s="4">
        <f>G463*'Freq res'!$E$11/2</f>
        <v>-0.17401574803149605</v>
      </c>
      <c r="J463" s="4">
        <f>$G$18+$G$7/$J$18*(-($A$18^2*'Phi(z,A)'!H452)+1)</f>
        <v>3.367689646337456</v>
      </c>
      <c r="K463" s="4">
        <f t="shared" si="22"/>
        <v>29.01142292329783</v>
      </c>
    </row>
    <row r="464" spans="1:11" ht="12.75">
      <c r="A464">
        <v>0.443</v>
      </c>
      <c r="B464" s="4">
        <f>A464*'Freq res'!$C$11/2</f>
        <v>0.443</v>
      </c>
      <c r="C464" s="4">
        <f>A464*'Freq res'!$E$11/2</f>
        <v>0.17440944881889764</v>
      </c>
      <c r="D464" s="4">
        <f>$G$18+$G$7/$J$18*($A$18^2*'Phi(z,A)'!H453+1)</f>
        <v>3.783593987133721</v>
      </c>
      <c r="E464" s="4">
        <f t="shared" si="20"/>
        <v>43.97379934542272</v>
      </c>
      <c r="G464" s="4">
        <f t="shared" si="21"/>
        <v>-0.443</v>
      </c>
      <c r="H464" s="4">
        <f>G464*'Freq res'!$C$11/2</f>
        <v>-0.443</v>
      </c>
      <c r="I464" s="4">
        <f>G464*'Freq res'!$E$11/2</f>
        <v>-0.17440944881889764</v>
      </c>
      <c r="J464" s="4">
        <f>$G$18+$G$7/$J$18*(-($A$18^2*'Phi(z,A)'!H453)+1)</f>
        <v>3.3673048431626253</v>
      </c>
      <c r="K464" s="4">
        <f t="shared" si="22"/>
        <v>29.000261383286333</v>
      </c>
    </row>
    <row r="465" spans="1:11" ht="12.75">
      <c r="A465">
        <v>0.444</v>
      </c>
      <c r="B465" s="4">
        <f>A465*'Freq res'!$C$11/2</f>
        <v>0.444</v>
      </c>
      <c r="C465" s="4">
        <f>A465*'Freq res'!$E$11/2</f>
        <v>0.1748031496062992</v>
      </c>
      <c r="D465" s="4">
        <f>$G$18+$G$7/$J$18*($A$18^2*'Phi(z,A)'!H454+1)</f>
        <v>3.7839782719857267</v>
      </c>
      <c r="E465" s="4">
        <f t="shared" si="20"/>
        <v>43.99070105772431</v>
      </c>
      <c r="G465" s="4">
        <f t="shared" si="21"/>
        <v>-0.444</v>
      </c>
      <c r="H465" s="4">
        <f>G465*'Freq res'!$C$11/2</f>
        <v>-0.444</v>
      </c>
      <c r="I465" s="4">
        <f>G465*'Freq res'!$E$11/2</f>
        <v>-0.1748031496062992</v>
      </c>
      <c r="J465" s="4">
        <f>$G$18+$G$7/$J$18*(-($A$18^2*'Phi(z,A)'!H454)+1)</f>
        <v>3.3669205583106203</v>
      </c>
      <c r="K465" s="4">
        <f t="shared" si="22"/>
        <v>28.989119163162876</v>
      </c>
    </row>
    <row r="466" spans="1:11" ht="12.75">
      <c r="A466">
        <v>0.445</v>
      </c>
      <c r="B466" s="4">
        <f>A466*'Freq res'!$C$11/2</f>
        <v>0.445</v>
      </c>
      <c r="C466" s="4">
        <f>A466*'Freq res'!$E$11/2</f>
        <v>0.17519685039370078</v>
      </c>
      <c r="D466" s="4">
        <f>$G$18+$G$7/$J$18*($A$18^2*'Phi(z,A)'!H455+1)</f>
        <v>3.7843620378946374</v>
      </c>
      <c r="E466" s="4">
        <f t="shared" si="20"/>
        <v>44.00758642890702</v>
      </c>
      <c r="G466" s="4">
        <f t="shared" si="21"/>
        <v>-0.445</v>
      </c>
      <c r="H466" s="4">
        <f>G466*'Freq res'!$C$11/2</f>
        <v>-0.445</v>
      </c>
      <c r="I466" s="4">
        <f>G466*'Freq res'!$E$11/2</f>
        <v>-0.17519685039370078</v>
      </c>
      <c r="J466" s="4">
        <f>$G$18+$G$7/$J$18*(-($A$18^2*'Phi(z,A)'!H455)+1)</f>
        <v>3.366536792401709</v>
      </c>
      <c r="K466" s="4">
        <f t="shared" si="22"/>
        <v>28.97799626193035</v>
      </c>
    </row>
    <row r="467" spans="1:11" ht="12.75">
      <c r="A467">
        <v>0.446</v>
      </c>
      <c r="B467" s="4">
        <f>A467*'Freq res'!$C$11/2</f>
        <v>0.446</v>
      </c>
      <c r="C467" s="4">
        <f>A467*'Freq res'!$E$11/2</f>
        <v>0.17559055118110234</v>
      </c>
      <c r="D467" s="4">
        <f>$G$18+$G$7/$J$18*($A$18^2*'Phi(z,A)'!H456+1)</f>
        <v>3.7847452842434186</v>
      </c>
      <c r="E467" s="4">
        <f t="shared" si="20"/>
        <v>44.02445540800542</v>
      </c>
      <c r="G467" s="4">
        <f t="shared" si="21"/>
        <v>-0.446</v>
      </c>
      <c r="H467" s="4">
        <f>G467*'Freq res'!$C$11/2</f>
        <v>-0.446</v>
      </c>
      <c r="I467" s="4">
        <f>G467*'Freq res'!$E$11/2</f>
        <v>-0.17559055118110234</v>
      </c>
      <c r="J467" s="4">
        <f>$G$18+$G$7/$J$18*(-($A$18^2*'Phi(z,A)'!H456)+1)</f>
        <v>3.366153546052928</v>
      </c>
      <c r="K467" s="4">
        <f t="shared" si="22"/>
        <v>28.96689267850778</v>
      </c>
    </row>
    <row r="468" spans="1:11" ht="12.75">
      <c r="A468">
        <v>0.447</v>
      </c>
      <c r="B468" s="4">
        <f>A468*'Freq res'!$C$11/2</f>
        <v>0.447</v>
      </c>
      <c r="C468" s="4">
        <f>A468*'Freq res'!$E$11/2</f>
        <v>0.17598425196850392</v>
      </c>
      <c r="D468" s="4">
        <f>$G$18+$G$7/$J$18*($A$18^2*'Phi(z,A)'!H457+1)</f>
        <v>3.7851280104182683</v>
      </c>
      <c r="E468" s="4">
        <f t="shared" si="20"/>
        <v>44.04130794417121</v>
      </c>
      <c r="G468" s="4">
        <f t="shared" si="21"/>
        <v>-0.447</v>
      </c>
      <c r="H468" s="4">
        <f>G468*'Freq res'!$C$11/2</f>
        <v>-0.447</v>
      </c>
      <c r="I468" s="4">
        <f>G468*'Freq res'!$E$11/2</f>
        <v>-0.17598425196850392</v>
      </c>
      <c r="J468" s="4">
        <f>$G$18+$G$7/$J$18*(-($A$18^2*'Phi(z,A)'!H457)+1)</f>
        <v>3.365770819878078</v>
      </c>
      <c r="K468" s="4">
        <f t="shared" si="22"/>
        <v>28.95580841173045</v>
      </c>
    </row>
    <row r="469" spans="1:11" ht="12.75">
      <c r="A469">
        <v>0.448</v>
      </c>
      <c r="B469" s="4">
        <f>A469*'Freq res'!$C$11/2</f>
        <v>0.448</v>
      </c>
      <c r="C469" s="4">
        <f>A469*'Freq res'!$E$11/2</f>
        <v>0.1763779527559055</v>
      </c>
      <c r="D469" s="4">
        <f>$G$18+$G$7/$J$18*($A$18^2*'Phi(z,A)'!H458+1)</f>
        <v>3.785510215808624</v>
      </c>
      <c r="E469" s="4">
        <f aca="true" t="shared" si="23" ref="E469:E532">EXP(D469)</f>
        <v>44.05814398667392</v>
      </c>
      <c r="G469" s="4">
        <f aca="true" t="shared" si="24" ref="G469:G532">-A469</f>
        <v>-0.448</v>
      </c>
      <c r="H469" s="4">
        <f>G469*'Freq res'!$C$11/2</f>
        <v>-0.448</v>
      </c>
      <c r="I469" s="4">
        <f>G469*'Freq res'!$E$11/2</f>
        <v>-0.1763779527559055</v>
      </c>
      <c r="J469" s="4">
        <f>$G$18+$G$7/$J$18*(-($A$18^2*'Phi(z,A)'!H458)+1)</f>
        <v>3.3653886144877228</v>
      </c>
      <c r="K469" s="4">
        <f aca="true" t="shared" si="25" ref="K469:K532">EXP(J469)</f>
        <v>28.944743460350132</v>
      </c>
    </row>
    <row r="470" spans="1:11" ht="12.75">
      <c r="A470">
        <v>0.449</v>
      </c>
      <c r="B470" s="4">
        <f>A470*'Freq res'!$C$11/2</f>
        <v>0.449</v>
      </c>
      <c r="C470" s="4">
        <f>A470*'Freq res'!$E$11/2</f>
        <v>0.17677165354330707</v>
      </c>
      <c r="D470" s="4">
        <f>$G$18+$G$7/$J$18*($A$18^2*'Phi(z,A)'!H459+1)</f>
        <v>3.78589189980716</v>
      </c>
      <c r="E470" s="4">
        <f t="shared" si="23"/>
        <v>44.0749634849013</v>
      </c>
      <c r="G470" s="4">
        <f t="shared" si="24"/>
        <v>-0.449</v>
      </c>
      <c r="H470" s="4">
        <f>G470*'Freq res'!$C$11/2</f>
        <v>-0.449</v>
      </c>
      <c r="I470" s="4">
        <f>G470*'Freq res'!$E$11/2</f>
        <v>-0.17677165354330707</v>
      </c>
      <c r="J470" s="4">
        <f>$G$18+$G$7/$J$18*(-($A$18^2*'Phi(z,A)'!H459)+1)</f>
        <v>3.3650069304891868</v>
      </c>
      <c r="K470" s="4">
        <f t="shared" si="25"/>
        <v>28.93369782303519</v>
      </c>
    </row>
    <row r="471" spans="1:11" ht="12.75">
      <c r="A471">
        <v>0.45</v>
      </c>
      <c r="B471" s="4">
        <f>A471*'Freq res'!$C$11/2</f>
        <v>0.45</v>
      </c>
      <c r="C471" s="4">
        <f>A471*'Freq res'!$E$11/2</f>
        <v>0.17716535433070865</v>
      </c>
      <c r="D471" s="4">
        <f>$G$18+$G$7/$J$18*($A$18^2*'Phi(z,A)'!H460+1)</f>
        <v>3.786273061809795</v>
      </c>
      <c r="E471" s="4">
        <f t="shared" si="23"/>
        <v>44.09176638836002</v>
      </c>
      <c r="G471" s="4">
        <f t="shared" si="24"/>
        <v>-0.45</v>
      </c>
      <c r="H471" s="4">
        <f>G471*'Freq res'!$C$11/2</f>
        <v>-0.45</v>
      </c>
      <c r="I471" s="4">
        <f>G471*'Freq res'!$E$11/2</f>
        <v>-0.17716535433070865</v>
      </c>
      <c r="J471" s="4">
        <f>$G$18+$G$7/$J$18*(-($A$18^2*'Phi(z,A)'!H460)+1)</f>
        <v>3.3646257684865515</v>
      </c>
      <c r="K471" s="4">
        <f t="shared" si="25"/>
        <v>28.92267149837081</v>
      </c>
    </row>
    <row r="472" spans="1:11" ht="12.75">
      <c r="A472">
        <v>0.451</v>
      </c>
      <c r="B472" s="4">
        <f>A472*'Freq res'!$C$11/2</f>
        <v>0.451</v>
      </c>
      <c r="C472" s="4">
        <f>A472*'Freq res'!$E$11/2</f>
        <v>0.17755905511811024</v>
      </c>
      <c r="D472" s="4">
        <f>$G$18+$G$7/$J$18*($A$18^2*'Phi(z,A)'!H461+1)</f>
        <v>3.78665370121569</v>
      </c>
      <c r="E472" s="4">
        <f t="shared" si="23"/>
        <v>44.10855264667595</v>
      </c>
      <c r="G472" s="4">
        <f t="shared" si="24"/>
        <v>-0.451</v>
      </c>
      <c r="H472" s="4">
        <f>G472*'Freq res'!$C$11/2</f>
        <v>-0.451</v>
      </c>
      <c r="I472" s="4">
        <f>G472*'Freq res'!$E$11/2</f>
        <v>-0.17755905511811024</v>
      </c>
      <c r="J472" s="4">
        <f>$G$18+$G$7/$J$18*(-($A$18^2*'Phi(z,A)'!H461)+1)</f>
        <v>3.3642451290806568</v>
      </c>
      <c r="K472" s="4">
        <f t="shared" si="25"/>
        <v>28.91166448485922</v>
      </c>
    </row>
    <row r="473" spans="1:11" ht="12.75">
      <c r="A473">
        <v>0.452</v>
      </c>
      <c r="B473" s="4">
        <f>A473*'Freq res'!$C$11/2</f>
        <v>0.452</v>
      </c>
      <c r="C473" s="4">
        <f>A473*'Freq res'!$E$11/2</f>
        <v>0.1779527559055118</v>
      </c>
      <c r="D473" s="4">
        <f>$G$18+$G$7/$J$18*($A$18^2*'Phi(z,A)'!H462+1)</f>
        <v>3.7870338174272526</v>
      </c>
      <c r="E473" s="4">
        <f t="shared" si="23"/>
        <v>44.12532220959498</v>
      </c>
      <c r="G473" s="4">
        <f t="shared" si="24"/>
        <v>-0.452</v>
      </c>
      <c r="H473" s="4">
        <f>G473*'Freq res'!$C$11/2</f>
        <v>-0.452</v>
      </c>
      <c r="I473" s="4">
        <f>G473*'Freq res'!$E$11/2</f>
        <v>-0.1779527559055118</v>
      </c>
      <c r="J473" s="4">
        <f>$G$18+$G$7/$J$18*(-($A$18^2*'Phi(z,A)'!H462)+1)</f>
        <v>3.363865012869094</v>
      </c>
      <c r="K473" s="4">
        <f t="shared" si="25"/>
        <v>28.900676780919756</v>
      </c>
    </row>
    <row r="474" spans="1:11" ht="12.75">
      <c r="A474">
        <v>0.453</v>
      </c>
      <c r="B474" s="4">
        <f>A474*'Freq res'!$C$11/2</f>
        <v>0.453</v>
      </c>
      <c r="C474" s="4">
        <f>A474*'Freq res'!$E$11/2</f>
        <v>0.17834645669291338</v>
      </c>
      <c r="D474" s="4">
        <f>$G$18+$G$7/$J$18*($A$18^2*'Phi(z,A)'!H463+1)</f>
        <v>3.787413409850139</v>
      </c>
      <c r="E474" s="4">
        <f t="shared" si="23"/>
        <v>44.14207502698327</v>
      </c>
      <c r="G474" s="4">
        <f t="shared" si="24"/>
        <v>-0.453</v>
      </c>
      <c r="H474" s="4">
        <f>G474*'Freq res'!$C$11/2</f>
        <v>-0.453</v>
      </c>
      <c r="I474" s="4">
        <f>G474*'Freq res'!$E$11/2</f>
        <v>-0.17834645669291338</v>
      </c>
      <c r="J474" s="4">
        <f>$G$18+$G$7/$J$18*(-($A$18^2*'Phi(z,A)'!H463)+1)</f>
        <v>3.3634854204462075</v>
      </c>
      <c r="K474" s="4">
        <f t="shared" si="25"/>
        <v>28.889708384889147</v>
      </c>
    </row>
    <row r="475" spans="1:11" ht="12.75">
      <c r="A475">
        <v>0.454</v>
      </c>
      <c r="B475" s="4">
        <f>A475*'Freq res'!$C$11/2</f>
        <v>0.454</v>
      </c>
      <c r="C475" s="4">
        <f>A475*'Freq res'!$E$11/2</f>
        <v>0.17874015748031497</v>
      </c>
      <c r="D475" s="4">
        <f>$G$18+$G$7/$J$18*($A$18^2*'Phi(z,A)'!H464+1)</f>
        <v>3.787792477893255</v>
      </c>
      <c r="E475" s="4">
        <f t="shared" si="23"/>
        <v>44.15881104882794</v>
      </c>
      <c r="G475" s="4">
        <f t="shared" si="24"/>
        <v>-0.454</v>
      </c>
      <c r="H475" s="4">
        <f>G475*'Freq res'!$C$11/2</f>
        <v>-0.454</v>
      </c>
      <c r="I475" s="4">
        <f>G475*'Freq res'!$E$11/2</f>
        <v>-0.17874015748031497</v>
      </c>
      <c r="J475" s="4">
        <f>$G$18+$G$7/$J$18*(-($A$18^2*'Phi(z,A)'!H464)+1)</f>
        <v>3.3631063524030917</v>
      </c>
      <c r="K475" s="4">
        <f t="shared" si="25"/>
        <v>28.878759295021645</v>
      </c>
    </row>
    <row r="476" spans="1:11" ht="12.75">
      <c r="A476">
        <v>0.455</v>
      </c>
      <c r="B476" s="4">
        <f>A476*'Freq res'!$C$11/2</f>
        <v>0.455</v>
      </c>
      <c r="C476" s="4">
        <f>A476*'Freq res'!$E$11/2</f>
        <v>0.17913385826771652</v>
      </c>
      <c r="D476" s="4">
        <f>$G$18+$G$7/$J$18*($A$18^2*'Phi(z,A)'!H465+1)</f>
        <v>3.7881710209687585</v>
      </c>
      <c r="E476" s="4">
        <f t="shared" si="23"/>
        <v>44.17553022523753</v>
      </c>
      <c r="G476" s="4">
        <f t="shared" si="24"/>
        <v>-0.455</v>
      </c>
      <c r="H476" s="4">
        <f>G476*'Freq res'!$C$11/2</f>
        <v>-0.455</v>
      </c>
      <c r="I476" s="4">
        <f>G476*'Freq res'!$E$11/2</f>
        <v>-0.17913385826771652</v>
      </c>
      <c r="J476" s="4">
        <f>$G$18+$G$7/$J$18*(-($A$18^2*'Phi(z,A)'!H465)+1)</f>
        <v>3.362727809327588</v>
      </c>
      <c r="K476" s="4">
        <f t="shared" si="25"/>
        <v>28.86782950948921</v>
      </c>
    </row>
    <row r="477" spans="1:11" ht="12.75">
      <c r="A477">
        <v>0.456</v>
      </c>
      <c r="B477" s="4">
        <f>A477*'Freq res'!$C$11/2</f>
        <v>0.456</v>
      </c>
      <c r="C477" s="4">
        <f>A477*'Freq res'!$E$11/2</f>
        <v>0.1795275590551181</v>
      </c>
      <c r="D477" s="4">
        <f>$G$18+$G$7/$J$18*($A$18^2*'Phi(z,A)'!H466+1)</f>
        <v>3.7885490384920626</v>
      </c>
      <c r="E477" s="4">
        <f t="shared" si="23"/>
        <v>44.192232506442515</v>
      </c>
      <c r="G477" s="4">
        <f t="shared" si="24"/>
        <v>-0.456</v>
      </c>
      <c r="H477" s="4">
        <f>G477*'Freq res'!$C$11/2</f>
        <v>-0.456</v>
      </c>
      <c r="I477" s="4">
        <f>G477*'Freq res'!$E$11/2</f>
        <v>-0.1795275590551181</v>
      </c>
      <c r="J477" s="4">
        <f>$G$18+$G$7/$J$18*(-($A$18^2*'Phi(z,A)'!H466)+1)</f>
        <v>3.362349791804284</v>
      </c>
      <c r="K477" s="4">
        <f t="shared" si="25"/>
        <v>28.85691902638169</v>
      </c>
    </row>
    <row r="478" spans="1:11" ht="12.75">
      <c r="A478">
        <v>0.457</v>
      </c>
      <c r="B478" s="4">
        <f>A478*'Freq res'!$C$11/2</f>
        <v>0.457</v>
      </c>
      <c r="C478" s="4">
        <f>A478*'Freq res'!$E$11/2</f>
        <v>0.17992125984251967</v>
      </c>
      <c r="D478" s="4">
        <f>$G$18+$G$7/$J$18*($A$18^2*'Phi(z,A)'!H467+1)</f>
        <v>3.7889265298818366</v>
      </c>
      <c r="E478" s="4">
        <f t="shared" si="23"/>
        <v>44.208917842795856</v>
      </c>
      <c r="G478" s="4">
        <f t="shared" si="24"/>
        <v>-0.457</v>
      </c>
      <c r="H478" s="4">
        <f>G478*'Freq res'!$C$11/2</f>
        <v>-0.457</v>
      </c>
      <c r="I478" s="4">
        <f>G478*'Freq res'!$E$11/2</f>
        <v>-0.17992125984251967</v>
      </c>
      <c r="J478" s="4">
        <f>$G$18+$G$7/$J$18*(-($A$18^2*'Phi(z,A)'!H467)+1)</f>
        <v>3.36197230041451</v>
      </c>
      <c r="K478" s="4">
        <f t="shared" si="25"/>
        <v>28.846027843707</v>
      </c>
    </row>
    <row r="479" spans="1:11" ht="12.75">
      <c r="A479">
        <v>0.458</v>
      </c>
      <c r="B479" s="4">
        <f>A479*'Freq res'!$C$11/2</f>
        <v>0.458</v>
      </c>
      <c r="C479" s="4">
        <f>A479*'Freq res'!$E$11/2</f>
        <v>0.18031496062992125</v>
      </c>
      <c r="D479" s="4">
        <f>$G$18+$G$7/$J$18*($A$18^2*'Phi(z,A)'!H468+1)</f>
        <v>3.7893034945600084</v>
      </c>
      <c r="E479" s="4">
        <f t="shared" si="23"/>
        <v>44.22558618477349</v>
      </c>
      <c r="G479" s="4">
        <f t="shared" si="24"/>
        <v>-0.458</v>
      </c>
      <c r="H479" s="4">
        <f>G479*'Freq res'!$C$11/2</f>
        <v>-0.458</v>
      </c>
      <c r="I479" s="4">
        <f>G479*'Freq res'!$E$11/2</f>
        <v>-0.18031496062992125</v>
      </c>
      <c r="J479" s="4">
        <f>$G$18+$G$7/$J$18*(-($A$18^2*'Phi(z,A)'!H468)+1)</f>
        <v>3.3615953357363386</v>
      </c>
      <c r="K479" s="4">
        <f t="shared" si="25"/>
        <v>28.835155959391304</v>
      </c>
    </row>
    <row r="480" spans="1:11" ht="12.75">
      <c r="A480">
        <v>0.459</v>
      </c>
      <c r="B480" s="4">
        <f>A480*'Freq res'!$C$11/2</f>
        <v>0.459</v>
      </c>
      <c r="C480" s="4">
        <f>A480*'Freq res'!$E$11/2</f>
        <v>0.18070866141732284</v>
      </c>
      <c r="D480" s="4">
        <f>$G$18+$G$7/$J$18*($A$18^2*'Phi(z,A)'!H469+1)</f>
        <v>3.789679931951765</v>
      </c>
      <c r="E480" s="4">
        <f t="shared" si="23"/>
        <v>44.2422374829748</v>
      </c>
      <c r="G480" s="4">
        <f t="shared" si="24"/>
        <v>-0.459</v>
      </c>
      <c r="H480" s="4">
        <f>G480*'Freq res'!$C$11/2</f>
        <v>-0.459</v>
      </c>
      <c r="I480" s="4">
        <f>G480*'Freq res'!$E$11/2</f>
        <v>-0.18070866141732284</v>
      </c>
      <c r="J480" s="4">
        <f>$G$18+$G$7/$J$18*(-($A$18^2*'Phi(z,A)'!H469)+1)</f>
        <v>3.3612188983445814</v>
      </c>
      <c r="K480" s="4">
        <f t="shared" si="25"/>
        <v>28.824303371279175</v>
      </c>
    </row>
    <row r="481" spans="1:11" ht="12.75">
      <c r="A481">
        <v>0.46</v>
      </c>
      <c r="B481" s="4">
        <f>A481*'Freq res'!$C$11/2</f>
        <v>0.46</v>
      </c>
      <c r="C481" s="4">
        <f>A481*'Freq res'!$E$11/2</f>
        <v>0.1811023622047244</v>
      </c>
      <c r="D481" s="4">
        <f>$G$18+$G$7/$J$18*($A$18^2*'Phi(z,A)'!H470+1)</f>
        <v>3.7900558414855574</v>
      </c>
      <c r="E481" s="4">
        <f t="shared" si="23"/>
        <v>44.25887168812322</v>
      </c>
      <c r="G481" s="4">
        <f t="shared" si="24"/>
        <v>-0.46</v>
      </c>
      <c r="H481" s="4">
        <f>G481*'Freq res'!$C$11/2</f>
        <v>-0.46</v>
      </c>
      <c r="I481" s="4">
        <f>G481*'Freq res'!$E$11/2</f>
        <v>-0.1811023622047244</v>
      </c>
      <c r="J481" s="4">
        <f>$G$18+$G$7/$J$18*(-($A$18^2*'Phi(z,A)'!H470)+1)</f>
        <v>3.360842988810789</v>
      </c>
      <c r="K481" s="4">
        <f t="shared" si="25"/>
        <v>28.813470077133836</v>
      </c>
    </row>
    <row r="482" spans="1:11" ht="12.75">
      <c r="A482">
        <v>0.461</v>
      </c>
      <c r="B482" s="4">
        <f>A482*'Freq res'!$C$11/2</f>
        <v>0.461</v>
      </c>
      <c r="C482" s="4">
        <f>A482*'Freq res'!$E$11/2</f>
        <v>0.18149606299212598</v>
      </c>
      <c r="D482" s="4">
        <f>$G$18+$G$7/$J$18*($A$18^2*'Phi(z,A)'!H471+1)</f>
        <v>3.7904312225931</v>
      </c>
      <c r="E482" s="4">
        <f t="shared" si="23"/>
        <v>44.27548875106671</v>
      </c>
      <c r="G482" s="4">
        <f t="shared" si="24"/>
        <v>-0.461</v>
      </c>
      <c r="H482" s="4">
        <f>G482*'Freq res'!$C$11/2</f>
        <v>-0.461</v>
      </c>
      <c r="I482" s="4">
        <f>G482*'Freq res'!$E$11/2</f>
        <v>-0.18149606299212598</v>
      </c>
      <c r="J482" s="4">
        <f>$G$18+$G$7/$J$18*(-($A$18^2*'Phi(z,A)'!H471)+1)</f>
        <v>3.3604676077032467</v>
      </c>
      <c r="K482" s="4">
        <f t="shared" si="25"/>
        <v>28.80265607463724</v>
      </c>
    </row>
    <row r="483" spans="1:11" ht="12.75">
      <c r="A483">
        <v>0.462</v>
      </c>
      <c r="B483" s="4">
        <f>A483*'Freq res'!$C$11/2</f>
        <v>0.462</v>
      </c>
      <c r="C483" s="4">
        <f>A483*'Freq res'!$E$11/2</f>
        <v>0.18188976377952756</v>
      </c>
      <c r="D483" s="4">
        <f>$G$18+$G$7/$J$18*($A$18^2*'Phi(z,A)'!H472+1)</f>
        <v>3.790806074709373</v>
      </c>
      <c r="E483" s="4">
        <f t="shared" si="23"/>
        <v>44.29208862277821</v>
      </c>
      <c r="G483" s="4">
        <f t="shared" si="24"/>
        <v>-0.462</v>
      </c>
      <c r="H483" s="4">
        <f>G483*'Freq res'!$C$11/2</f>
        <v>-0.462</v>
      </c>
      <c r="I483" s="4">
        <f>G483*'Freq res'!$E$11/2</f>
        <v>-0.18188976377952756</v>
      </c>
      <c r="J483" s="4">
        <f>$G$18+$G$7/$J$18*(-($A$18^2*'Phi(z,A)'!H472)+1)</f>
        <v>3.3600927555869737</v>
      </c>
      <c r="K483" s="4">
        <f t="shared" si="25"/>
        <v>28.791861361390335</v>
      </c>
    </row>
    <row r="484" spans="1:11" ht="12.75">
      <c r="A484">
        <v>0.463</v>
      </c>
      <c r="B484" s="4">
        <f>A484*'Freq res'!$C$11/2</f>
        <v>0.463</v>
      </c>
      <c r="C484" s="4">
        <f>A484*'Freq res'!$E$11/2</f>
        <v>0.18228346456692912</v>
      </c>
      <c r="D484" s="4">
        <f>$G$18+$G$7/$J$18*($A$18^2*'Phi(z,A)'!H473+1)</f>
        <v>3.791180397272624</v>
      </c>
      <c r="E484" s="4">
        <f t="shared" si="23"/>
        <v>44.308671254356184</v>
      </c>
      <c r="G484" s="4">
        <f t="shared" si="24"/>
        <v>-0.463</v>
      </c>
      <c r="H484" s="4">
        <f>G484*'Freq res'!$C$11/2</f>
        <v>-0.463</v>
      </c>
      <c r="I484" s="4">
        <f>G484*'Freq res'!$E$11/2</f>
        <v>-0.18228346456692912</v>
      </c>
      <c r="J484" s="4">
        <f>$G$18+$G$7/$J$18*(-($A$18^2*'Phi(z,A)'!H473)+1)</f>
        <v>3.3597184330237226</v>
      </c>
      <c r="K484" s="4">
        <f t="shared" si="25"/>
        <v>28.781085934913218</v>
      </c>
    </row>
    <row r="485" spans="1:11" ht="12.75">
      <c r="A485">
        <v>0.464</v>
      </c>
      <c r="B485" s="4">
        <f>A485*'Freq res'!$C$11/2</f>
        <v>0.464</v>
      </c>
      <c r="C485" s="4">
        <f>A485*'Freq res'!$E$11/2</f>
        <v>0.1826771653543307</v>
      </c>
      <c r="D485" s="4">
        <f>$G$18+$G$7/$J$18*($A$18^2*'Phi(z,A)'!H474+1)</f>
        <v>3.791554189724372</v>
      </c>
      <c r="E485" s="4">
        <f t="shared" si="23"/>
        <v>44.325236597025196</v>
      </c>
      <c r="G485" s="4">
        <f t="shared" si="24"/>
        <v>-0.464</v>
      </c>
      <c r="H485" s="4">
        <f>G485*'Freq res'!$C$11/2</f>
        <v>-0.464</v>
      </c>
      <c r="I485" s="4">
        <f>G485*'Freq res'!$E$11/2</f>
        <v>-0.1826771653543307</v>
      </c>
      <c r="J485" s="4">
        <f>$G$18+$G$7/$J$18*(-($A$18^2*'Phi(z,A)'!H474)+1)</f>
        <v>3.3593446405719747</v>
      </c>
      <c r="K485" s="4">
        <f t="shared" si="25"/>
        <v>28.77032979264527</v>
      </c>
    </row>
    <row r="486" spans="1:11" ht="12.75">
      <c r="A486">
        <v>0.465</v>
      </c>
      <c r="B486" s="4">
        <f>A486*'Freq res'!$C$11/2</f>
        <v>0.465</v>
      </c>
      <c r="C486" s="4">
        <f>A486*'Freq res'!$E$11/2</f>
        <v>0.1830708661417323</v>
      </c>
      <c r="D486" s="4">
        <f>$G$18+$G$7/$J$18*($A$18^2*'Phi(z,A)'!H475+1)</f>
        <v>3.7919274515094052</v>
      </c>
      <c r="E486" s="4">
        <f t="shared" si="23"/>
        <v>44.34178460213626</v>
      </c>
      <c r="G486" s="4">
        <f t="shared" si="24"/>
        <v>-0.465</v>
      </c>
      <c r="H486" s="4">
        <f>G486*'Freq res'!$C$11/2</f>
        <v>-0.465</v>
      </c>
      <c r="I486" s="4">
        <f>G486*'Freq res'!$E$11/2</f>
        <v>-0.1830708661417323</v>
      </c>
      <c r="J486" s="4">
        <f>$G$18+$G$7/$J$18*(-($A$18^2*'Phi(z,A)'!H475)+1)</f>
        <v>3.3589713787869413</v>
      </c>
      <c r="K486" s="4">
        <f t="shared" si="25"/>
        <v>28.759592931945424</v>
      </c>
    </row>
    <row r="487" spans="1:11" ht="12.75">
      <c r="A487">
        <v>0.466</v>
      </c>
      <c r="B487" s="4">
        <f>A487*'Freq res'!$C$11/2</f>
        <v>0.466</v>
      </c>
      <c r="C487" s="4">
        <f>A487*'Freq res'!$E$11/2</f>
        <v>0.18346456692913385</v>
      </c>
      <c r="D487" s="4">
        <f>$G$18+$G$7/$J$18*($A$18^2*'Phi(z,A)'!H476+1)</f>
        <v>3.792300182075788</v>
      </c>
      <c r="E487" s="4">
        <f t="shared" si="23"/>
        <v>44.358315221167544</v>
      </c>
      <c r="G487" s="4">
        <f t="shared" si="24"/>
        <v>-0.466</v>
      </c>
      <c r="H487" s="4">
        <f>G487*'Freq res'!$C$11/2</f>
        <v>-0.466</v>
      </c>
      <c r="I487" s="4">
        <f>G487*'Freq res'!$E$11/2</f>
        <v>-0.18346456692913385</v>
      </c>
      <c r="J487" s="4">
        <f>$G$18+$G$7/$J$18*(-($A$18^2*'Phi(z,A)'!H476)+1)</f>
        <v>3.3585986482205588</v>
      </c>
      <c r="K487" s="4">
        <f t="shared" si="25"/>
        <v>28.748875350092227</v>
      </c>
    </row>
    <row r="488" spans="1:11" ht="12.75">
      <c r="A488">
        <v>0.467</v>
      </c>
      <c r="B488" s="4">
        <f>A488*'Freq res'!$C$11/2</f>
        <v>0.467</v>
      </c>
      <c r="C488" s="4">
        <f>A488*'Freq res'!$E$11/2</f>
        <v>0.18385826771653543</v>
      </c>
      <c r="D488" s="4">
        <f>$G$18+$G$7/$J$18*($A$18^2*'Phi(z,A)'!H477+1)</f>
        <v>3.7926723808748557</v>
      </c>
      <c r="E488" s="4">
        <f t="shared" si="23"/>
        <v>44.374828405724635</v>
      </c>
      <c r="G488" s="4">
        <f t="shared" si="24"/>
        <v>-0.467</v>
      </c>
      <c r="H488" s="4">
        <f>G488*'Freq res'!$C$11/2</f>
        <v>-0.467</v>
      </c>
      <c r="I488" s="4">
        <f>G488*'Freq res'!$E$11/2</f>
        <v>-0.18385826771653543</v>
      </c>
      <c r="J488" s="4">
        <f>$G$18+$G$7/$J$18*(-($A$18^2*'Phi(z,A)'!H477)+1)</f>
        <v>3.3582264494214904</v>
      </c>
      <c r="K488" s="4">
        <f t="shared" si="25"/>
        <v>28.738177044284146</v>
      </c>
    </row>
    <row r="489" spans="1:11" ht="12.75">
      <c r="A489">
        <v>0.468</v>
      </c>
      <c r="B489" s="4">
        <f>A489*'Freq res'!$C$11/2</f>
        <v>0.468</v>
      </c>
      <c r="C489" s="4">
        <f>A489*'Freq res'!$E$11/2</f>
        <v>0.184251968503937</v>
      </c>
      <c r="D489" s="4">
        <f>$G$18+$G$7/$J$18*($A$18^2*'Phi(z,A)'!H478+1)</f>
        <v>3.793044047361225</v>
      </c>
      <c r="E489" s="4">
        <f t="shared" si="23"/>
        <v>44.3913241075413</v>
      </c>
      <c r="G489" s="4">
        <f t="shared" si="24"/>
        <v>-0.468</v>
      </c>
      <c r="H489" s="4">
        <f>G489*'Freq res'!$C$11/2</f>
        <v>-0.468</v>
      </c>
      <c r="I489" s="4">
        <f>G489*'Freq res'!$E$11/2</f>
        <v>-0.184251968503937</v>
      </c>
      <c r="J489" s="4">
        <f>$G$18+$G$7/$J$18*(-($A$18^2*'Phi(z,A)'!H478)+1)</f>
        <v>3.3578547829351217</v>
      </c>
      <c r="K489" s="4">
        <f t="shared" si="25"/>
        <v>28.727498011639657</v>
      </c>
    </row>
    <row r="490" spans="1:11" ht="12.75">
      <c r="A490">
        <v>0.469</v>
      </c>
      <c r="B490" s="4">
        <f>A490*'Freq res'!$C$11/2</f>
        <v>0.469</v>
      </c>
      <c r="C490" s="4">
        <f>A490*'Freq res'!$E$11/2</f>
        <v>0.18464566929133855</v>
      </c>
      <c r="D490" s="4">
        <f>$G$18+$G$7/$J$18*($A$18^2*'Phi(z,A)'!H479+1)</f>
        <v>3.7934151809927865</v>
      </c>
      <c r="E490" s="4">
        <f t="shared" si="23"/>
        <v>44.407802278479735</v>
      </c>
      <c r="G490" s="4">
        <f t="shared" si="24"/>
        <v>-0.469</v>
      </c>
      <c r="H490" s="4">
        <f>G490*'Freq res'!$C$11/2</f>
        <v>-0.469</v>
      </c>
      <c r="I490" s="4">
        <f>G490*'Freq res'!$E$11/2</f>
        <v>-0.18464566929133855</v>
      </c>
      <c r="J490" s="4">
        <f>$G$18+$G$7/$J$18*(-($A$18^2*'Phi(z,A)'!H479)+1)</f>
        <v>3.35748364930356</v>
      </c>
      <c r="K490" s="4">
        <f t="shared" si="25"/>
        <v>28.716838249197448</v>
      </c>
    </row>
    <row r="491" spans="1:11" ht="12.75">
      <c r="A491">
        <v>0.47</v>
      </c>
      <c r="B491" s="4">
        <f>A491*'Freq res'!$C$11/2</f>
        <v>0.47</v>
      </c>
      <c r="C491" s="4">
        <f>A491*'Freq res'!$E$11/2</f>
        <v>0.18503937007874013</v>
      </c>
      <c r="D491" s="4">
        <f>$G$18+$G$7/$J$18*($A$18^2*'Phi(z,A)'!H480+1)</f>
        <v>3.7937857812307136</v>
      </c>
      <c r="E491" s="4">
        <f t="shared" si="23"/>
        <v>44.42426287053123</v>
      </c>
      <c r="G491" s="4">
        <f t="shared" si="24"/>
        <v>-0.47</v>
      </c>
      <c r="H491" s="4">
        <f>G491*'Freq res'!$C$11/2</f>
        <v>-0.47</v>
      </c>
      <c r="I491" s="4">
        <f>G491*'Freq res'!$E$11/2</f>
        <v>-0.18503937007874013</v>
      </c>
      <c r="J491" s="4">
        <f>$G$18+$G$7/$J$18*(-($A$18^2*'Phi(z,A)'!H480)+1)</f>
        <v>3.357113049065633</v>
      </c>
      <c r="K491" s="4">
        <f t="shared" si="25"/>
        <v>28.706197753916605</v>
      </c>
    </row>
    <row r="492" spans="1:11" ht="12.75">
      <c r="A492">
        <v>0.471</v>
      </c>
      <c r="B492" s="4">
        <f>A492*'Freq res'!$C$11/2</f>
        <v>0.471</v>
      </c>
      <c r="C492" s="4">
        <f>A492*'Freq res'!$E$11/2</f>
        <v>0.18543307086614172</v>
      </c>
      <c r="D492" s="4">
        <f>$G$18+$G$7/$J$18*($A$18^2*'Phi(z,A)'!H481+1)</f>
        <v>3.79415584753946</v>
      </c>
      <c r="E492" s="4">
        <f t="shared" si="23"/>
        <v>44.44070583581658</v>
      </c>
      <c r="G492" s="4">
        <f t="shared" si="24"/>
        <v>-0.471</v>
      </c>
      <c r="H492" s="4">
        <f>G492*'Freq res'!$C$11/2</f>
        <v>-0.471</v>
      </c>
      <c r="I492" s="4">
        <f>G492*'Freq res'!$E$11/2</f>
        <v>-0.18543307086614172</v>
      </c>
      <c r="J492" s="4">
        <f>$G$18+$G$7/$J$18*(-($A$18^2*'Phi(z,A)'!H481)+1)</f>
        <v>3.3567429827568867</v>
      </c>
      <c r="K492" s="4">
        <f t="shared" si="25"/>
        <v>28.695576522676806</v>
      </c>
    </row>
    <row r="493" spans="1:11" ht="12.75">
      <c r="A493">
        <v>0.472</v>
      </c>
      <c r="B493" s="4">
        <f>A493*'Freq res'!$C$11/2</f>
        <v>0.472</v>
      </c>
      <c r="C493" s="4">
        <f>A493*'Freq res'!$E$11/2</f>
        <v>0.18582677165354328</v>
      </c>
      <c r="D493" s="4">
        <f>$G$18+$G$7/$J$18*($A$18^2*'Phi(z,A)'!H482+1)</f>
        <v>3.7945253793867635</v>
      </c>
      <c r="E493" s="4">
        <f t="shared" si="23"/>
        <v>44.457131126586674</v>
      </c>
      <c r="G493" s="4">
        <f t="shared" si="24"/>
        <v>-0.472</v>
      </c>
      <c r="H493" s="4">
        <f>G493*'Freq res'!$C$11/2</f>
        <v>-0.472</v>
      </c>
      <c r="I493" s="4">
        <f>G493*'Freq res'!$E$11/2</f>
        <v>-0.18582677165354328</v>
      </c>
      <c r="J493" s="4">
        <f>$G$18+$G$7/$J$18*(-($A$18^2*'Phi(z,A)'!H482)+1)</f>
        <v>3.356373450909583</v>
      </c>
      <c r="K493" s="4">
        <f t="shared" si="25"/>
        <v>28.68497455227844</v>
      </c>
    </row>
    <row r="494" spans="1:11" ht="12.75">
      <c r="A494">
        <v>0.473</v>
      </c>
      <c r="B494" s="4">
        <f>A494*'Freq res'!$C$11/2</f>
        <v>0.473</v>
      </c>
      <c r="C494" s="4">
        <f>A494*'Freq res'!$E$11/2</f>
        <v>0.18622047244094486</v>
      </c>
      <c r="D494" s="4">
        <f>$G$18+$G$7/$J$18*($A$18^2*'Phi(z,A)'!H483+1)</f>
        <v>3.7948943762436453</v>
      </c>
      <c r="E494" s="4">
        <f t="shared" si="23"/>
        <v>44.47353869522283</v>
      </c>
      <c r="G494" s="4">
        <f t="shared" si="24"/>
        <v>-0.473</v>
      </c>
      <c r="H494" s="4">
        <f>G494*'Freq res'!$C$11/2</f>
        <v>-0.473</v>
      </c>
      <c r="I494" s="4">
        <f>G494*'Freq res'!$E$11/2</f>
        <v>-0.18622047244094486</v>
      </c>
      <c r="J494" s="4">
        <f>$G$18+$G$7/$J$18*(-($A$18^2*'Phi(z,A)'!H483)+1)</f>
        <v>3.356004454052701</v>
      </c>
      <c r="K494" s="4">
        <f t="shared" si="25"/>
        <v>28.674391839442876</v>
      </c>
    </row>
    <row r="495" spans="1:11" ht="12.75">
      <c r="A495">
        <v>0.474</v>
      </c>
      <c r="B495" s="4">
        <f>A495*'Freq res'!$C$11/2</f>
        <v>0.474</v>
      </c>
      <c r="C495" s="4">
        <f>A495*'Freq res'!$E$11/2</f>
        <v>0.18661417322834642</v>
      </c>
      <c r="D495" s="4">
        <f>$G$18+$G$7/$J$18*($A$18^2*'Phi(z,A)'!H484+1)</f>
        <v>3.795262837584414</v>
      </c>
      <c r="E495" s="4">
        <f t="shared" si="23"/>
        <v>44.489928494237425</v>
      </c>
      <c r="G495" s="4">
        <f t="shared" si="24"/>
        <v>-0.474</v>
      </c>
      <c r="H495" s="4">
        <f>G495*'Freq res'!$C$11/2</f>
        <v>-0.474</v>
      </c>
      <c r="I495" s="4">
        <f>G495*'Freq res'!$E$11/2</f>
        <v>-0.18661417322834642</v>
      </c>
      <c r="J495" s="4">
        <f>$G$18+$G$7/$J$18*(-($A$18^2*'Phi(z,A)'!H484)+1)</f>
        <v>3.3556359927119326</v>
      </c>
      <c r="K495" s="4">
        <f t="shared" si="25"/>
        <v>28.663828380812568</v>
      </c>
    </row>
    <row r="496" spans="1:11" ht="12.75">
      <c r="A496">
        <v>0.475</v>
      </c>
      <c r="B496" s="4">
        <f>A496*'Freq res'!$C$11/2</f>
        <v>0.475</v>
      </c>
      <c r="C496" s="4">
        <f>A496*'Freq res'!$E$11/2</f>
        <v>0.187007874015748</v>
      </c>
      <c r="D496" s="4">
        <f>$G$18+$G$7/$J$18*($A$18^2*'Phi(z,A)'!H485+1)</f>
        <v>3.7956307628866655</v>
      </c>
      <c r="E496" s="4">
        <f t="shared" si="23"/>
        <v>44.50630047627435</v>
      </c>
      <c r="G496" s="4">
        <f t="shared" si="24"/>
        <v>-0.475</v>
      </c>
      <c r="H496" s="4">
        <f>G496*'Freq res'!$C$11/2</f>
        <v>-0.475</v>
      </c>
      <c r="I496" s="4">
        <f>G496*'Freq res'!$E$11/2</f>
        <v>-0.187007874015748</v>
      </c>
      <c r="J496" s="4">
        <f>$G$18+$G$7/$J$18*(-($A$18^2*'Phi(z,A)'!H485)+1)</f>
        <v>3.355268067409681</v>
      </c>
      <c r="K496" s="4">
        <f t="shared" si="25"/>
        <v>28.65328417295125</v>
      </c>
    </row>
    <row r="497" spans="1:11" ht="12.75">
      <c r="A497">
        <v>0.476</v>
      </c>
      <c r="B497" s="4">
        <f>A497*'Freq res'!$C$11/2</f>
        <v>0.476</v>
      </c>
      <c r="C497" s="4">
        <f>A497*'Freq res'!$E$11/2</f>
        <v>0.1874015748031496</v>
      </c>
      <c r="D497" s="4">
        <f>$G$18+$G$7/$J$18*($A$18^2*'Phi(z,A)'!H486+1)</f>
        <v>3.7959981516312844</v>
      </c>
      <c r="E497" s="4">
        <f t="shared" si="23"/>
        <v>44.52265459410942</v>
      </c>
      <c r="G497" s="4">
        <f t="shared" si="24"/>
        <v>-0.476</v>
      </c>
      <c r="H497" s="4">
        <f>G497*'Freq res'!$C$11/2</f>
        <v>-0.476</v>
      </c>
      <c r="I497" s="4">
        <f>G497*'Freq res'!$E$11/2</f>
        <v>-0.1874015748031496</v>
      </c>
      <c r="J497" s="4">
        <f>$G$18+$G$7/$J$18*(-($A$18^2*'Phi(z,A)'!H486)+1)</f>
        <v>3.354900678665062</v>
      </c>
      <c r="K497" s="4">
        <f t="shared" si="25"/>
        <v>28.642759212344156</v>
      </c>
    </row>
    <row r="498" spans="1:11" ht="12.75">
      <c r="A498">
        <v>0.477</v>
      </c>
      <c r="B498" s="4">
        <f>A498*'Freq res'!$C$11/2</f>
        <v>0.477</v>
      </c>
      <c r="C498" s="4">
        <f>A498*'Freq res'!$E$11/2</f>
        <v>0.18779527559055115</v>
      </c>
      <c r="D498" s="4">
        <f>$G$18+$G$7/$J$18*($A$18^2*'Phi(z,A)'!H487+1)</f>
        <v>3.796365003302447</v>
      </c>
      <c r="E498" s="4">
        <f t="shared" si="23"/>
        <v>44.538990800650986</v>
      </c>
      <c r="G498" s="4">
        <f t="shared" si="24"/>
        <v>-0.477</v>
      </c>
      <c r="H498" s="4">
        <f>G498*'Freq res'!$C$11/2</f>
        <v>-0.477</v>
      </c>
      <c r="I498" s="4">
        <f>G498*'Freq res'!$E$11/2</f>
        <v>-0.18779527559055115</v>
      </c>
      <c r="J498" s="4">
        <f>$G$18+$G$7/$J$18*(-($A$18^2*'Phi(z,A)'!H487)+1)</f>
        <v>3.3545338269938996</v>
      </c>
      <c r="K498" s="4">
        <f t="shared" si="25"/>
        <v>28.632253495398132</v>
      </c>
    </row>
    <row r="499" spans="1:11" ht="12.75">
      <c r="A499">
        <v>0.478</v>
      </c>
      <c r="B499" s="4">
        <f>A499*'Freq res'!$C$11/2</f>
        <v>0.478</v>
      </c>
      <c r="C499" s="4">
        <f>A499*'Freq res'!$E$11/2</f>
        <v>0.18818897637795273</v>
      </c>
      <c r="D499" s="4">
        <f>$G$18+$G$7/$J$18*($A$18^2*'Phi(z,A)'!H488+1)</f>
        <v>3.796731317387621</v>
      </c>
      <c r="E499" s="4">
        <f t="shared" si="23"/>
        <v>44.55530904894032</v>
      </c>
      <c r="G499" s="4">
        <f t="shared" si="24"/>
        <v>-0.478</v>
      </c>
      <c r="H499" s="4">
        <f>G499*'Freq res'!$C$11/2</f>
        <v>-0.478</v>
      </c>
      <c r="I499" s="4">
        <f>G499*'Freq res'!$E$11/2</f>
        <v>-0.18818897637795273</v>
      </c>
      <c r="J499" s="4">
        <f>$G$18+$G$7/$J$18*(-($A$18^2*'Phi(z,A)'!H488)+1)</f>
        <v>3.3541675129087256</v>
      </c>
      <c r="K499" s="4">
        <f t="shared" si="25"/>
        <v>28.62176701844186</v>
      </c>
    </row>
    <row r="500" spans="1:11" ht="12.75">
      <c r="A500">
        <v>0.479</v>
      </c>
      <c r="B500" s="4">
        <f>A500*'Freq res'!$C$11/2</f>
        <v>0.479</v>
      </c>
      <c r="C500" s="4">
        <f>A500*'Freq res'!$E$11/2</f>
        <v>0.18858267716535432</v>
      </c>
      <c r="D500" s="4">
        <f>$G$18+$G$7/$J$18*($A$18^2*'Phi(z,A)'!H489+1)</f>
        <v>3.797097093377567</v>
      </c>
      <c r="E500" s="4">
        <f t="shared" si="23"/>
        <v>44.57160929215211</v>
      </c>
      <c r="G500" s="4">
        <f t="shared" si="24"/>
        <v>-0.479</v>
      </c>
      <c r="H500" s="4">
        <f>G500*'Freq res'!$C$11/2</f>
        <v>-0.479</v>
      </c>
      <c r="I500" s="4">
        <f>G500*'Freq res'!$E$11/2</f>
        <v>-0.18858267716535432</v>
      </c>
      <c r="J500" s="4">
        <f>$G$18+$G$7/$J$18*(-($A$18^2*'Phi(z,A)'!H489)+1)</f>
        <v>3.3538017369187796</v>
      </c>
      <c r="K500" s="4">
        <f t="shared" si="25"/>
        <v>28.611299777726057</v>
      </c>
    </row>
    <row r="501" spans="1:11" ht="12.75">
      <c r="A501">
        <v>0.48</v>
      </c>
      <c r="B501" s="4">
        <f>A501*'Freq res'!$C$11/2</f>
        <v>0.48</v>
      </c>
      <c r="C501" s="4">
        <f>A501*'Freq res'!$E$11/2</f>
        <v>0.18897637795275588</v>
      </c>
      <c r="D501" s="4">
        <f>$G$18+$G$7/$J$18*($A$18^2*'Phi(z,A)'!H490+1)</f>
        <v>3.7974623307663413</v>
      </c>
      <c r="E501" s="4">
        <f t="shared" si="23"/>
        <v>44.58789148359499</v>
      </c>
      <c r="G501" s="4">
        <f t="shared" si="24"/>
        <v>-0.48</v>
      </c>
      <c r="H501" s="4">
        <f>G501*'Freq res'!$C$11/2</f>
        <v>-0.48</v>
      </c>
      <c r="I501" s="4">
        <f>G501*'Freq res'!$E$11/2</f>
        <v>-0.18897637795275588</v>
      </c>
      <c r="J501" s="4">
        <f>$G$18+$G$7/$J$18*(-($A$18^2*'Phi(z,A)'!H490)+1)</f>
        <v>3.353436499530005</v>
      </c>
      <c r="K501" s="4">
        <f t="shared" si="25"/>
        <v>28.60085176942358</v>
      </c>
    </row>
    <row r="502" spans="1:11" ht="12.75">
      <c r="A502">
        <v>0.481</v>
      </c>
      <c r="B502" s="4">
        <f>A502*'Freq res'!$C$11/2</f>
        <v>0.481</v>
      </c>
      <c r="C502" s="4">
        <f>A502*'Freq res'!$E$11/2</f>
        <v>0.18937007874015746</v>
      </c>
      <c r="D502" s="4">
        <f>$G$18+$G$7/$J$18*($A$18^2*'Phi(z,A)'!H491+1)</f>
        <v>3.7978270290512963</v>
      </c>
      <c r="E502" s="4">
        <f t="shared" si="23"/>
        <v>44.60415557671198</v>
      </c>
      <c r="G502" s="4">
        <f t="shared" si="24"/>
        <v>-0.481</v>
      </c>
      <c r="H502" s="4">
        <f>G502*'Freq res'!$C$11/2</f>
        <v>-0.481</v>
      </c>
      <c r="I502" s="4">
        <f>G502*'Freq res'!$E$11/2</f>
        <v>-0.18937007874015746</v>
      </c>
      <c r="J502" s="4">
        <f>$G$18+$G$7/$J$18*(-($A$18^2*'Phi(z,A)'!H491)+1)</f>
        <v>3.35307180124505</v>
      </c>
      <c r="K502" s="4">
        <f t="shared" si="25"/>
        <v>28.590422989629662</v>
      </c>
    </row>
    <row r="503" spans="1:11" ht="12.75">
      <c r="A503">
        <v>0.482</v>
      </c>
      <c r="B503" s="4">
        <f>A503*'Freq res'!$C$11/2</f>
        <v>0.482</v>
      </c>
      <c r="C503" s="4">
        <f>A503*'Freq res'!$E$11/2</f>
        <v>0.18976377952755905</v>
      </c>
      <c r="D503" s="4">
        <f>$G$18+$G$7/$J$18*($A$18^2*'Phi(z,A)'!H492+1)</f>
        <v>3.798191187733081</v>
      </c>
      <c r="E503" s="4">
        <f t="shared" si="23"/>
        <v>44.620401525080965</v>
      </c>
      <c r="G503" s="4">
        <f t="shared" si="24"/>
        <v>-0.482</v>
      </c>
      <c r="H503" s="4">
        <f>G503*'Freq res'!$C$11/2</f>
        <v>-0.482</v>
      </c>
      <c r="I503" s="4">
        <f>G503*'Freq res'!$E$11/2</f>
        <v>-0.18976377952755905</v>
      </c>
      <c r="J503" s="4">
        <f>$G$18+$G$7/$J$18*(-($A$18^2*'Phi(z,A)'!H492)+1)</f>
        <v>3.3527076425632654</v>
      </c>
      <c r="K503" s="4">
        <f t="shared" si="25"/>
        <v>28.580013434362087</v>
      </c>
    </row>
    <row r="504" spans="1:11" ht="12.75">
      <c r="A504">
        <v>0.483</v>
      </c>
      <c r="B504" s="4">
        <f>A504*'Freq res'!$C$11/2</f>
        <v>0.483</v>
      </c>
      <c r="C504" s="4">
        <f>A504*'Freq res'!$E$11/2</f>
        <v>0.1901574803149606</v>
      </c>
      <c r="D504" s="4">
        <f>$G$18+$G$7/$J$18*($A$18^2*'Phi(z,A)'!H493+1)</f>
        <v>3.7985548063156442</v>
      </c>
      <c r="E504" s="4">
        <f t="shared" si="23"/>
        <v>44.636629282415164</v>
      </c>
      <c r="G504" s="4">
        <f t="shared" si="24"/>
        <v>-0.483</v>
      </c>
      <c r="H504" s="4">
        <f>G504*'Freq res'!$C$11/2</f>
        <v>-0.483</v>
      </c>
      <c r="I504" s="4">
        <f>G504*'Freq res'!$E$11/2</f>
        <v>-0.1901574803149606</v>
      </c>
      <c r="J504" s="4">
        <f>$G$18+$G$7/$J$18*(-($A$18^2*'Phi(z,A)'!H493)+1)</f>
        <v>3.3523440239807023</v>
      </c>
      <c r="K504" s="4">
        <f t="shared" si="25"/>
        <v>28.569623099561337</v>
      </c>
    </row>
    <row r="505" spans="1:11" ht="12.75">
      <c r="A505">
        <v>0.484</v>
      </c>
      <c r="B505" s="4">
        <f>A505*'Freq res'!$C$11/2</f>
        <v>0.484</v>
      </c>
      <c r="C505" s="4">
        <f>A505*'Freq res'!$E$11/2</f>
        <v>0.1905511811023622</v>
      </c>
      <c r="D505" s="4">
        <f>$G$18+$G$7/$J$18*($A$18^2*'Phi(z,A)'!H494+1)</f>
        <v>3.7989178843062335</v>
      </c>
      <c r="E505" s="4">
        <f t="shared" si="23"/>
        <v>44.652838802563636</v>
      </c>
      <c r="G505" s="4">
        <f t="shared" si="24"/>
        <v>-0.484</v>
      </c>
      <c r="H505" s="4">
        <f>G505*'Freq res'!$C$11/2</f>
        <v>-0.484</v>
      </c>
      <c r="I505" s="4">
        <f>G505*'Freq res'!$E$11/2</f>
        <v>-0.1905511811023622</v>
      </c>
      <c r="J505" s="4">
        <f>$G$18+$G$7/$J$18*(-($A$18^2*'Phi(z,A)'!H494)+1)</f>
        <v>3.351980945990113</v>
      </c>
      <c r="K505" s="4">
        <f t="shared" si="25"/>
        <v>28.559251981090817</v>
      </c>
    </row>
    <row r="506" spans="1:11" ht="12.75">
      <c r="A506">
        <v>0.485</v>
      </c>
      <c r="B506" s="4">
        <f>A506*'Freq res'!$C$11/2</f>
        <v>0.485</v>
      </c>
      <c r="C506" s="4">
        <f>A506*'Freq res'!$E$11/2</f>
        <v>0.19094488188976375</v>
      </c>
      <c r="D506" s="4">
        <f>$G$18+$G$7/$J$18*($A$18^2*'Phi(z,A)'!H495+1)</f>
        <v>3.799280421215398</v>
      </c>
      <c r="E506" s="4">
        <f t="shared" si="23"/>
        <v>44.6690300395117</v>
      </c>
      <c r="G506" s="4">
        <f t="shared" si="24"/>
        <v>-0.485</v>
      </c>
      <c r="H506" s="4">
        <f>G506*'Freq res'!$C$11/2</f>
        <v>-0.485</v>
      </c>
      <c r="I506" s="4">
        <f>G506*'Freq res'!$E$11/2</f>
        <v>-0.19094488188976375</v>
      </c>
      <c r="J506" s="4">
        <f>$G$18+$G$7/$J$18*(-($A$18^2*'Phi(z,A)'!H495)+1)</f>
        <v>3.3516184090809484</v>
      </c>
      <c r="K506" s="4">
        <f t="shared" si="25"/>
        <v>28.548900074736988</v>
      </c>
    </row>
    <row r="507" spans="1:11" ht="12.75">
      <c r="A507">
        <v>0.486</v>
      </c>
      <c r="B507" s="4">
        <f>A507*'Freq res'!$C$11/2</f>
        <v>0.486</v>
      </c>
      <c r="C507" s="4">
        <f>A507*'Freq res'!$E$11/2</f>
        <v>0.19133858267716533</v>
      </c>
      <c r="D507" s="4">
        <f>$G$18+$G$7/$J$18*($A$18^2*'Phi(z,A)'!H496+1)</f>
        <v>3.7996424165569898</v>
      </c>
      <c r="E507" s="4">
        <f t="shared" si="23"/>
        <v>44.68520294738147</v>
      </c>
      <c r="G507" s="4">
        <f t="shared" si="24"/>
        <v>-0.486</v>
      </c>
      <c r="H507" s="4">
        <f>G507*'Freq res'!$C$11/2</f>
        <v>-0.486</v>
      </c>
      <c r="I507" s="4">
        <f>G507*'Freq res'!$E$11/2</f>
        <v>-0.19133858267716533</v>
      </c>
      <c r="J507" s="4">
        <f>$G$18+$G$7/$J$18*(-($A$18^2*'Phi(z,A)'!H496)+1)</f>
        <v>3.351256413739357</v>
      </c>
      <c r="K507" s="4">
        <f t="shared" si="25"/>
        <v>28.538567376209567</v>
      </c>
    </row>
    <row r="508" spans="1:11" ht="12.75">
      <c r="A508">
        <v>0.487</v>
      </c>
      <c r="B508" s="4">
        <f>A508*'Freq res'!$C$11/2</f>
        <v>0.487</v>
      </c>
      <c r="C508" s="4">
        <f>A508*'Freq res'!$E$11/2</f>
        <v>0.19173228346456692</v>
      </c>
      <c r="D508" s="4">
        <f>$G$18+$G$7/$J$18*($A$18^2*'Phi(z,A)'!H497+1)</f>
        <v>3.8000038698481635</v>
      </c>
      <c r="E508" s="4">
        <f t="shared" si="23"/>
        <v>44.70135748043226</v>
      </c>
      <c r="G508" s="4">
        <f t="shared" si="24"/>
        <v>-0.487</v>
      </c>
      <c r="H508" s="4">
        <f>G508*'Freq res'!$C$11/2</f>
        <v>-0.487</v>
      </c>
      <c r="I508" s="4">
        <f>G508*'Freq res'!$E$11/2</f>
        <v>-0.19173228346456692</v>
      </c>
      <c r="J508" s="4">
        <f>$G$18+$G$7/$J$18*(-($A$18^2*'Phi(z,A)'!H497)+1)</f>
        <v>3.350894960448183</v>
      </c>
      <c r="K508" s="4">
        <f t="shared" si="25"/>
        <v>28.528253881141705</v>
      </c>
    </row>
    <row r="509" spans="1:11" ht="12.75">
      <c r="A509">
        <v>0.488</v>
      </c>
      <c r="B509" s="4">
        <f>A509*'Freq res'!$C$11/2</f>
        <v>0.488</v>
      </c>
      <c r="C509" s="4">
        <f>A509*'Freq res'!$E$11/2</f>
        <v>0.19212598425196847</v>
      </c>
      <c r="D509" s="4">
        <f>$G$18+$G$7/$J$18*($A$18^2*'Phi(z,A)'!H498+1)</f>
        <v>3.800364780609379</v>
      </c>
      <c r="E509" s="4">
        <f t="shared" si="23"/>
        <v>44.71749359306108</v>
      </c>
      <c r="G509" s="4">
        <f t="shared" si="24"/>
        <v>-0.488</v>
      </c>
      <c r="H509" s="4">
        <f>G509*'Freq res'!$C$11/2</f>
        <v>-0.488</v>
      </c>
      <c r="I509" s="4">
        <f>G509*'Freq res'!$E$11/2</f>
        <v>-0.19212598425196847</v>
      </c>
      <c r="J509" s="4">
        <f>$G$18+$G$7/$J$18*(-($A$18^2*'Phi(z,A)'!H498)+1)</f>
        <v>3.3505340496869676</v>
      </c>
      <c r="K509" s="4">
        <f t="shared" si="25"/>
        <v>28.517959585090168</v>
      </c>
    </row>
    <row r="510" spans="1:11" ht="12.75">
      <c r="A510">
        <v>0.489</v>
      </c>
      <c r="B510" s="4">
        <f>A510*'Freq res'!$C$11/2</f>
        <v>0.489</v>
      </c>
      <c r="C510" s="4">
        <f>A510*'Freq res'!$E$11/2</f>
        <v>0.19251968503937006</v>
      </c>
      <c r="D510" s="4">
        <f>$G$18+$G$7/$J$18*($A$18^2*'Phi(z,A)'!H499+1)</f>
        <v>3.8007251483644016</v>
      </c>
      <c r="E510" s="4">
        <f t="shared" si="23"/>
        <v>44.7336112398031</v>
      </c>
      <c r="G510" s="4">
        <f t="shared" si="24"/>
        <v>-0.489</v>
      </c>
      <c r="H510" s="4">
        <f>G510*'Freq res'!$C$11/2</f>
        <v>-0.489</v>
      </c>
      <c r="I510" s="4">
        <f>G510*'Freq res'!$E$11/2</f>
        <v>-0.19251968503937006</v>
      </c>
      <c r="J510" s="4">
        <f>$G$18+$G$7/$J$18*(-($A$18^2*'Phi(z,A)'!H499)+1)</f>
        <v>3.350173681931945</v>
      </c>
      <c r="K510" s="4">
        <f t="shared" si="25"/>
        <v>28.507684483535503</v>
      </c>
    </row>
    <row r="511" spans="1:11" ht="12.75">
      <c r="A511">
        <v>0.49</v>
      </c>
      <c r="B511" s="4">
        <f>A511*'Freq res'!$C$11/2</f>
        <v>0.49</v>
      </c>
      <c r="C511" s="4">
        <f>A511*'Freq res'!$E$11/2</f>
        <v>0.19291338582677164</v>
      </c>
      <c r="D511" s="4">
        <f>$G$18+$G$7/$J$18*($A$18^2*'Phi(z,A)'!H500+1)</f>
        <v>3.801084972640303</v>
      </c>
      <c r="E511" s="4">
        <f t="shared" si="23"/>
        <v>44.749710375332114</v>
      </c>
      <c r="G511" s="4">
        <f t="shared" si="24"/>
        <v>-0.49</v>
      </c>
      <c r="H511" s="4">
        <f>G511*'Freq res'!$C$11/2</f>
        <v>-0.49</v>
      </c>
      <c r="I511" s="4">
        <f>G511*'Freq res'!$E$11/2</f>
        <v>-0.19291338582677164</v>
      </c>
      <c r="J511" s="4">
        <f>$G$18+$G$7/$J$18*(-($A$18^2*'Phi(z,A)'!H500)+1)</f>
        <v>3.3498138576560437</v>
      </c>
      <c r="K511" s="4">
        <f t="shared" si="25"/>
        <v>28.49742857188224</v>
      </c>
    </row>
    <row r="512" spans="1:11" ht="12.75">
      <c r="A512">
        <v>0.491</v>
      </c>
      <c r="B512" s="4">
        <f>A512*'Freq res'!$C$11/2</f>
        <v>0.491</v>
      </c>
      <c r="C512" s="4">
        <f>A512*'Freq res'!$E$11/2</f>
        <v>0.1933070866141732</v>
      </c>
      <c r="D512" s="4">
        <f>$G$18+$G$7/$J$18*($A$18^2*'Phi(z,A)'!H501+1)</f>
        <v>3.8014442529674635</v>
      </c>
      <c r="E512" s="4">
        <f t="shared" si="23"/>
        <v>44.76579095446099</v>
      </c>
      <c r="G512" s="4">
        <f t="shared" si="24"/>
        <v>-0.491</v>
      </c>
      <c r="H512" s="4">
        <f>G512*'Freq res'!$C$11/2</f>
        <v>-0.491</v>
      </c>
      <c r="I512" s="4">
        <f>G512*'Freq res'!$E$11/2</f>
        <v>-0.1933070866141732</v>
      </c>
      <c r="J512" s="4">
        <f>$G$18+$G$7/$J$18*(-($A$18^2*'Phi(z,A)'!H501)+1)</f>
        <v>3.349454577328883</v>
      </c>
      <c r="K512" s="4">
        <f t="shared" si="25"/>
        <v>28.487191845459023</v>
      </c>
    </row>
    <row r="513" spans="1:11" ht="12.75">
      <c r="A513">
        <v>0.492</v>
      </c>
      <c r="B513" s="4">
        <f>A513*'Freq res'!$C$11/2</f>
        <v>0.492</v>
      </c>
      <c r="C513" s="4">
        <f>A513*'Freq res'!$E$11/2</f>
        <v>0.1937007874015748</v>
      </c>
      <c r="D513" s="4">
        <f>$G$18+$G$7/$J$18*($A$18^2*'Phi(z,A)'!H502+1)</f>
        <v>3.8018029888795715</v>
      </c>
      <c r="E513" s="4">
        <f t="shared" si="23"/>
        <v>44.78185293214213</v>
      </c>
      <c r="G513" s="4">
        <f t="shared" si="24"/>
        <v>-0.492</v>
      </c>
      <c r="H513" s="4">
        <f>G513*'Freq res'!$C$11/2</f>
        <v>-0.492</v>
      </c>
      <c r="I513" s="4">
        <f>G513*'Freq res'!$E$11/2</f>
        <v>-0.1937007874015748</v>
      </c>
      <c r="J513" s="4">
        <f>$G$18+$G$7/$J$18*(-($A$18^2*'Phi(z,A)'!H502)+1)</f>
        <v>3.349095841416775</v>
      </c>
      <c r="K513" s="4">
        <f t="shared" si="25"/>
        <v>28.476974299518854</v>
      </c>
    </row>
    <row r="514" spans="1:11" ht="12.75">
      <c r="A514">
        <v>0.493</v>
      </c>
      <c r="B514" s="4">
        <f>A514*'Freq res'!$C$11/2</f>
        <v>0.493</v>
      </c>
      <c r="C514" s="4">
        <f>A514*'Freq res'!$E$11/2</f>
        <v>0.19409448818897637</v>
      </c>
      <c r="D514" s="4">
        <f>$G$18+$G$7/$J$18*($A$18^2*'Phi(z,A)'!H503+1)</f>
        <v>3.8021611799136257</v>
      </c>
      <c r="E514" s="4">
        <f t="shared" si="23"/>
        <v>44.79789626346794</v>
      </c>
      <c r="G514" s="4">
        <f t="shared" si="24"/>
        <v>-0.493</v>
      </c>
      <c r="H514" s="4">
        <f>G514*'Freq res'!$C$11/2</f>
        <v>-0.493</v>
      </c>
      <c r="I514" s="4">
        <f>G514*'Freq res'!$E$11/2</f>
        <v>-0.19409448818897637</v>
      </c>
      <c r="J514" s="4">
        <f>$G$18+$G$7/$J$18*(-($A$18^2*'Phi(z,A)'!H503)+1)</f>
        <v>3.348737650382721</v>
      </c>
      <c r="K514" s="4">
        <f t="shared" si="25"/>
        <v>28.466775929239212</v>
      </c>
    </row>
    <row r="515" spans="1:11" ht="12.75">
      <c r="A515">
        <v>0.494</v>
      </c>
      <c r="B515" s="4">
        <f>A515*'Freq res'!$C$11/2</f>
        <v>0.494</v>
      </c>
      <c r="C515" s="4">
        <f>A515*'Freq res'!$E$11/2</f>
        <v>0.19448818897637793</v>
      </c>
      <c r="D515" s="4">
        <f>$G$18+$G$7/$J$18*($A$18^2*'Phi(z,A)'!H504+1)</f>
        <v>3.8025188256099356</v>
      </c>
      <c r="E515" s="4">
        <f t="shared" si="23"/>
        <v>44.8139209036713</v>
      </c>
      <c r="G515" s="4">
        <f t="shared" si="24"/>
        <v>-0.494</v>
      </c>
      <c r="H515" s="4">
        <f>G515*'Freq res'!$C$11/2</f>
        <v>-0.494</v>
      </c>
      <c r="I515" s="4">
        <f>G515*'Freq res'!$E$11/2</f>
        <v>-0.19448818897637793</v>
      </c>
      <c r="J515" s="4">
        <f>$G$18+$G$7/$J$18*(-($A$18^2*'Phi(z,A)'!H504)+1)</f>
        <v>3.348380004686411</v>
      </c>
      <c r="K515" s="4">
        <f t="shared" si="25"/>
        <v>28.45659672972225</v>
      </c>
    </row>
    <row r="516" spans="1:11" ht="12.75">
      <c r="A516">
        <v>0.495</v>
      </c>
      <c r="B516" s="4">
        <f>A516*'Freq res'!$C$11/2</f>
        <v>0.495</v>
      </c>
      <c r="C516" s="4">
        <f>A516*'Freq res'!$E$11/2</f>
        <v>0.19488188976377951</v>
      </c>
      <c r="D516" s="4">
        <f>$G$18+$G$7/$J$18*($A$18^2*'Phi(z,A)'!H505+1)</f>
        <v>3.8028759255121214</v>
      </c>
      <c r="E516" s="4">
        <f t="shared" si="23"/>
        <v>44.82992680812593</v>
      </c>
      <c r="G516" s="4">
        <f t="shared" si="24"/>
        <v>-0.495</v>
      </c>
      <c r="H516" s="4">
        <f>G516*'Freq res'!$C$11/2</f>
        <v>-0.495</v>
      </c>
      <c r="I516" s="4">
        <f>G516*'Freq res'!$E$11/2</f>
        <v>-0.19488188976377951</v>
      </c>
      <c r="J516" s="4">
        <f>$G$18+$G$7/$J$18*(-($A$18^2*'Phi(z,A)'!H505)+1)</f>
        <v>3.348022904784225</v>
      </c>
      <c r="K516" s="4">
        <f t="shared" si="25"/>
        <v>28.44643669599502</v>
      </c>
    </row>
    <row r="517" spans="1:11" ht="12.75">
      <c r="A517">
        <v>0.496</v>
      </c>
      <c r="B517" s="4">
        <f>A517*'Freq res'!$C$11/2</f>
        <v>0.496</v>
      </c>
      <c r="C517" s="4">
        <f>A517*'Freq res'!$E$11/2</f>
        <v>0.19527559055118107</v>
      </c>
      <c r="D517" s="4">
        <f>$G$18+$G$7/$J$18*($A$18^2*'Phi(z,A)'!H506+1)</f>
        <v>3.8032324791671175</v>
      </c>
      <c r="E517" s="4">
        <f t="shared" si="23"/>
        <v>44.845913932346996</v>
      </c>
      <c r="G517" s="4">
        <f t="shared" si="24"/>
        <v>-0.496</v>
      </c>
      <c r="H517" s="4">
        <f>G517*'Freq res'!$C$11/2</f>
        <v>-0.496</v>
      </c>
      <c r="I517" s="4">
        <f>G517*'Freq res'!$E$11/2</f>
        <v>-0.19527559055118107</v>
      </c>
      <c r="J517" s="4">
        <f>$G$18+$G$7/$J$18*(-($A$18^2*'Phi(z,A)'!H506)+1)</f>
        <v>3.347666351129229</v>
      </c>
      <c r="K517" s="4">
        <f t="shared" si="25"/>
        <v>28.436295823009544</v>
      </c>
    </row>
    <row r="518" spans="1:11" ht="12.75">
      <c r="A518">
        <v>0.497</v>
      </c>
      <c r="B518" s="4">
        <f>A518*'Freq res'!$C$11/2</f>
        <v>0.497</v>
      </c>
      <c r="C518" s="4">
        <f>A518*'Freq res'!$E$11/2</f>
        <v>0.19566929133858266</v>
      </c>
      <c r="D518" s="4">
        <f>$G$18+$G$7/$J$18*($A$18^2*'Phi(z,A)'!H507+1)</f>
        <v>3.8035884861251708</v>
      </c>
      <c r="E518" s="4">
        <f t="shared" si="23"/>
        <v>44.86188223199141</v>
      </c>
      <c r="G518" s="4">
        <f t="shared" si="24"/>
        <v>-0.497</v>
      </c>
      <c r="H518" s="4">
        <f>G518*'Freq res'!$C$11/2</f>
        <v>-0.497</v>
      </c>
      <c r="I518" s="4">
        <f>G518*'Freq res'!$E$11/2</f>
        <v>-0.19566929133858266</v>
      </c>
      <c r="J518" s="4">
        <f>$G$18+$G$7/$J$18*(-($A$18^2*'Phi(z,A)'!H507)+1)</f>
        <v>3.347310344171176</v>
      </c>
      <c r="K518" s="4">
        <f t="shared" si="25"/>
        <v>28.4261741056431</v>
      </c>
    </row>
    <row r="519" spans="1:11" ht="12.75">
      <c r="A519">
        <v>0.498</v>
      </c>
      <c r="B519" s="4">
        <f>A519*'Freq res'!$C$11/2</f>
        <v>0.498</v>
      </c>
      <c r="C519" s="4">
        <f>A519*'Freq res'!$E$11/2</f>
        <v>0.19606299212598424</v>
      </c>
      <c r="D519" s="4">
        <f>$G$18+$G$7/$J$18*($A$18^2*'Phi(z,A)'!H508+1)</f>
        <v>3.803943945939842</v>
      </c>
      <c r="E519" s="4">
        <f t="shared" si="23"/>
        <v>44.87783166285832</v>
      </c>
      <c r="G519" s="4">
        <f t="shared" si="24"/>
        <v>-0.498</v>
      </c>
      <c r="H519" s="4">
        <f>G519*'Freq res'!$C$11/2</f>
        <v>-0.498</v>
      </c>
      <c r="I519" s="4">
        <f>G519*'Freq res'!$E$11/2</f>
        <v>-0.19606299212598424</v>
      </c>
      <c r="J519" s="4">
        <f>$G$18+$G$7/$J$18*(-($A$18^2*'Phi(z,A)'!H508)+1)</f>
        <v>3.3469548843565047</v>
      </c>
      <c r="K519" s="4">
        <f t="shared" si="25"/>
        <v>28.41607153869836</v>
      </c>
    </row>
    <row r="520" spans="1:11" ht="12.75">
      <c r="A520">
        <v>0.499</v>
      </c>
      <c r="B520" s="4">
        <f>A520*'Freq res'!$C$11/2</f>
        <v>0.499</v>
      </c>
      <c r="C520" s="4">
        <f>A520*'Freq res'!$E$11/2</f>
        <v>0.1964566929133858</v>
      </c>
      <c r="D520" s="4">
        <f>$G$18+$G$7/$J$18*($A$18^2*'Phi(z,A)'!H509+1)</f>
        <v>3.8042988581680075</v>
      </c>
      <c r="E520" s="4">
        <f t="shared" si="23"/>
        <v>44.89376218088963</v>
      </c>
      <c r="G520" s="4">
        <f t="shared" si="24"/>
        <v>-0.499</v>
      </c>
      <c r="H520" s="4">
        <f>G520*'Freq res'!$C$11/2</f>
        <v>-0.499</v>
      </c>
      <c r="I520" s="4">
        <f>G520*'Freq res'!$E$11/2</f>
        <v>-0.1964566929133858</v>
      </c>
      <c r="J520" s="4">
        <f>$G$18+$G$7/$J$18*(-($A$18^2*'Phi(z,A)'!H509)+1)</f>
        <v>3.346599972128339</v>
      </c>
      <c r="K520" s="4">
        <f t="shared" si="25"/>
        <v>28.40598811690354</v>
      </c>
    </row>
    <row r="521" spans="1:11" ht="12.75">
      <c r="A521">
        <v>0.5</v>
      </c>
      <c r="B521" s="4">
        <f>A521*'Freq res'!$C$11/2</f>
        <v>0.5</v>
      </c>
      <c r="C521" s="4">
        <f>A521*'Freq res'!$E$11/2</f>
        <v>0.19685039370078738</v>
      </c>
      <c r="D521" s="4">
        <f>$G$18+$G$7/$J$18*($A$18^2*'Phi(z,A)'!H510+1)</f>
        <v>3.80465322236986</v>
      </c>
      <c r="E521" s="4">
        <f t="shared" si="23"/>
        <v>44.90967374217036</v>
      </c>
      <c r="G521" s="4">
        <f t="shared" si="24"/>
        <v>-0.5</v>
      </c>
      <c r="H521" s="4">
        <f>G521*'Freq res'!$C$11/2</f>
        <v>-0.5</v>
      </c>
      <c r="I521" s="4">
        <f>G521*'Freq res'!$E$11/2</f>
        <v>-0.19685039370078738</v>
      </c>
      <c r="J521" s="4">
        <f>$G$18+$G$7/$J$18*(-($A$18^2*'Phi(z,A)'!H510)+1)</f>
        <v>3.3462456079264866</v>
      </c>
      <c r="K521" s="4">
        <f t="shared" si="25"/>
        <v>28.395923834912608</v>
      </c>
    </row>
    <row r="522" spans="1:11" ht="12.75">
      <c r="A522">
        <v>0.501</v>
      </c>
      <c r="B522" s="4">
        <f>A522*'Freq res'!$C$11/2</f>
        <v>0.501</v>
      </c>
      <c r="C522" s="4">
        <f>A522*'Freq res'!$E$11/2</f>
        <v>0.19724409448818897</v>
      </c>
      <c r="D522" s="4">
        <f>$G$18+$G$7/$J$18*($A$18^2*'Phi(z,A)'!H511+1)</f>
        <v>3.8050070381089083</v>
      </c>
      <c r="E522" s="4">
        <f t="shared" si="23"/>
        <v>44.92556630292914</v>
      </c>
      <c r="G522" s="4">
        <f t="shared" si="24"/>
        <v>-0.501</v>
      </c>
      <c r="H522" s="4">
        <f>G522*'Freq res'!$C$11/2</f>
        <v>-0.501</v>
      </c>
      <c r="I522" s="4">
        <f>G522*'Freq res'!$E$11/2</f>
        <v>-0.19724409448818897</v>
      </c>
      <c r="J522" s="4">
        <f>$G$18+$G$7/$J$18*(-($A$18^2*'Phi(z,A)'!H511)+1)</f>
        <v>3.3458917921874383</v>
      </c>
      <c r="K522" s="4">
        <f t="shared" si="25"/>
        <v>28.385878687305453</v>
      </c>
    </row>
    <row r="523" spans="1:11" ht="12.75">
      <c r="A523">
        <v>0.502</v>
      </c>
      <c r="B523" s="4">
        <f>A523*'Freq res'!$C$11/2</f>
        <v>0.502</v>
      </c>
      <c r="C523" s="4">
        <f>A523*'Freq res'!$E$11/2</f>
        <v>0.19763779527559053</v>
      </c>
      <c r="D523" s="4">
        <f>$G$18+$G$7/$J$18*($A$18^2*'Phi(z,A)'!H512+1)</f>
        <v>3.805360304951979</v>
      </c>
      <c r="E523" s="4">
        <f t="shared" si="23"/>
        <v>44.941439819538616</v>
      </c>
      <c r="G523" s="4">
        <f t="shared" si="24"/>
        <v>-0.502</v>
      </c>
      <c r="H523" s="4">
        <f>G523*'Freq res'!$C$11/2</f>
        <v>-0.502</v>
      </c>
      <c r="I523" s="4">
        <f>G523*'Freq res'!$E$11/2</f>
        <v>-0.19763779527559053</v>
      </c>
      <c r="J523" s="4">
        <f>$G$18+$G$7/$J$18*(-($A$18^2*'Phi(z,A)'!H512)+1)</f>
        <v>3.3455385253443675</v>
      </c>
      <c r="K523" s="4">
        <f t="shared" si="25"/>
        <v>28.375852668588056</v>
      </c>
    </row>
    <row r="524" spans="1:11" ht="12.75">
      <c r="A524">
        <v>0.503</v>
      </c>
      <c r="B524" s="4">
        <f>A524*'Freq res'!$C$11/2</f>
        <v>0.503</v>
      </c>
      <c r="C524" s="4">
        <f>A524*'Freq res'!$E$11/2</f>
        <v>0.1980314960629921</v>
      </c>
      <c r="D524" s="4">
        <f>$G$18+$G$7/$J$18*($A$18^2*'Phi(z,A)'!H513+1)</f>
        <v>3.8057130224692157</v>
      </c>
      <c r="E524" s="4">
        <f t="shared" si="23"/>
        <v>44.95729424851585</v>
      </c>
      <c r="G524" s="4">
        <f t="shared" si="24"/>
        <v>-0.503</v>
      </c>
      <c r="H524" s="4">
        <f>G524*'Freq res'!$C$11/2</f>
        <v>-0.503</v>
      </c>
      <c r="I524" s="4">
        <f>G524*'Freq res'!$E$11/2</f>
        <v>-0.1980314960629921</v>
      </c>
      <c r="J524" s="4">
        <f>$G$18+$G$7/$J$18*(-($A$18^2*'Phi(z,A)'!H513)+1)</f>
        <v>3.345185807827131</v>
      </c>
      <c r="K524" s="4">
        <f t="shared" si="25"/>
        <v>28.365845773192714</v>
      </c>
    </row>
    <row r="525" spans="1:11" ht="12.75">
      <c r="A525">
        <v>0.504</v>
      </c>
      <c r="B525" s="4">
        <f>A525*'Freq res'!$C$11/2</f>
        <v>0.504</v>
      </c>
      <c r="C525" s="4">
        <f>A525*'Freq res'!$E$11/2</f>
        <v>0.1984251968503937</v>
      </c>
      <c r="D525" s="4">
        <f>$G$18+$G$7/$J$18*($A$18^2*'Phi(z,A)'!H514+1)</f>
        <v>3.806065190234082</v>
      </c>
      <c r="E525" s="4">
        <f t="shared" si="23"/>
        <v>44.97312954652288</v>
      </c>
      <c r="G525" s="4">
        <f t="shared" si="24"/>
        <v>-0.504</v>
      </c>
      <c r="H525" s="4">
        <f>G525*'Freq res'!$C$11/2</f>
        <v>-0.504</v>
      </c>
      <c r="I525" s="4">
        <f>G525*'Freq res'!$E$11/2</f>
        <v>-0.1984251968503937</v>
      </c>
      <c r="J525" s="4">
        <f>$G$18+$G$7/$J$18*(-($A$18^2*'Phi(z,A)'!H514)+1)</f>
        <v>3.344833640062264</v>
      </c>
      <c r="K525" s="4">
        <f t="shared" si="25"/>
        <v>28.355857995478114</v>
      </c>
    </row>
    <row r="526" spans="1:11" ht="12.75">
      <c r="A526">
        <v>0.505</v>
      </c>
      <c r="B526" s="4">
        <f>A526*'Freq res'!$C$11/2</f>
        <v>0.505</v>
      </c>
      <c r="C526" s="4">
        <f>A526*'Freq res'!$E$11/2</f>
        <v>0.19881889763779526</v>
      </c>
      <c r="D526" s="4">
        <f>$G$18+$G$7/$J$18*($A$18^2*'Phi(z,A)'!H515+1)</f>
        <v>3.8064168078233607</v>
      </c>
      <c r="E526" s="4">
        <f t="shared" si="23"/>
        <v>44.98894567036706</v>
      </c>
      <c r="G526" s="4">
        <f t="shared" si="24"/>
        <v>-0.505</v>
      </c>
      <c r="H526" s="4">
        <f>G526*'Freq res'!$C$11/2</f>
        <v>-0.505</v>
      </c>
      <c r="I526" s="4">
        <f>G526*'Freq res'!$E$11/2</f>
        <v>-0.19881889763779526</v>
      </c>
      <c r="J526" s="4">
        <f>$G$18+$G$7/$J$18*(-($A$18^2*'Phi(z,A)'!H515)+1)</f>
        <v>3.344482022472986</v>
      </c>
      <c r="K526" s="4">
        <f t="shared" si="25"/>
        <v>28.345889329729648</v>
      </c>
    </row>
    <row r="527" spans="1:11" ht="12.75">
      <c r="A527">
        <v>0.506</v>
      </c>
      <c r="B527" s="4">
        <f>A527*'Freq res'!$C$11/2</f>
        <v>0.506</v>
      </c>
      <c r="C527" s="4">
        <f>A527*'Freq res'!$E$11/2</f>
        <v>0.19921259842519684</v>
      </c>
      <c r="D527" s="4">
        <f>$G$18+$G$7/$J$18*($A$18^2*'Phi(z,A)'!H516+1)</f>
        <v>3.806767874817154</v>
      </c>
      <c r="E527" s="4">
        <f t="shared" si="23"/>
        <v>45.0047425770015</v>
      </c>
      <c r="G527" s="4">
        <f t="shared" si="24"/>
        <v>-0.506</v>
      </c>
      <c r="H527" s="4">
        <f>G527*'Freq res'!$C$11/2</f>
        <v>-0.506</v>
      </c>
      <c r="I527" s="4">
        <f>G527*'Freq res'!$E$11/2</f>
        <v>-0.19921259842519684</v>
      </c>
      <c r="J527" s="4">
        <f>$G$18+$G$7/$J$18*(-($A$18^2*'Phi(z,A)'!H516)+1)</f>
        <v>3.3441309554791925</v>
      </c>
      <c r="K527" s="4">
        <f t="shared" si="25"/>
        <v>28.33593977015943</v>
      </c>
    </row>
    <row r="528" spans="1:11" ht="12.75">
      <c r="A528">
        <v>0.507</v>
      </c>
      <c r="B528" s="4">
        <f>A528*'Freq res'!$C$11/2</f>
        <v>0.507</v>
      </c>
      <c r="C528" s="4">
        <f>A528*'Freq res'!$E$11/2</f>
        <v>0.1996062992125984</v>
      </c>
      <c r="D528" s="4">
        <f>$G$18+$G$7/$J$18*($A$18^2*'Phi(z,A)'!H517+1)</f>
        <v>3.807118390798885</v>
      </c>
      <c r="E528" s="4">
        <f t="shared" si="23"/>
        <v>45.020520223525516</v>
      </c>
      <c r="G528" s="4">
        <f t="shared" si="24"/>
        <v>-0.507</v>
      </c>
      <c r="H528" s="4">
        <f>G528*'Freq res'!$C$11/2</f>
        <v>-0.507</v>
      </c>
      <c r="I528" s="4">
        <f>G528*'Freq res'!$E$11/2</f>
        <v>-0.1996062992125984</v>
      </c>
      <c r="J528" s="4">
        <f>$G$18+$G$7/$J$18*(-($A$18^2*'Phi(z,A)'!H517)+1)</f>
        <v>3.3437804394974617</v>
      </c>
      <c r="K528" s="4">
        <f t="shared" si="25"/>
        <v>28.32600931090664</v>
      </c>
    </row>
    <row r="529" spans="1:11" ht="12.75">
      <c r="A529">
        <v>0.508</v>
      </c>
      <c r="B529" s="4">
        <f>A529*'Freq res'!$C$11/2</f>
        <v>0.508</v>
      </c>
      <c r="C529" s="4">
        <f>A529*'Freq res'!$E$11/2</f>
        <v>0.19999999999999998</v>
      </c>
      <c r="D529" s="4">
        <f>$G$18+$G$7/$J$18*($A$18^2*'Phi(z,A)'!H518+1)</f>
        <v>3.8074683553552973</v>
      </c>
      <c r="E529" s="4">
        <f t="shared" si="23"/>
        <v>45.036278567185036</v>
      </c>
      <c r="G529" s="4">
        <f t="shared" si="24"/>
        <v>-0.508</v>
      </c>
      <c r="H529" s="4">
        <f>G529*'Freq res'!$C$11/2</f>
        <v>-0.508</v>
      </c>
      <c r="I529" s="4">
        <f>G529*'Freq res'!$E$11/2</f>
        <v>-0.19999999999999998</v>
      </c>
      <c r="J529" s="4">
        <f>$G$18+$G$7/$J$18*(-($A$18^2*'Phi(z,A)'!H518)+1)</f>
        <v>3.3434304749410493</v>
      </c>
      <c r="K529" s="4">
        <f t="shared" si="25"/>
        <v>28.316097946037576</v>
      </c>
    </row>
    <row r="530" spans="1:11" ht="12.75">
      <c r="A530">
        <v>0.509</v>
      </c>
      <c r="B530" s="4">
        <f>A530*'Freq res'!$C$11/2</f>
        <v>0.509</v>
      </c>
      <c r="C530" s="4">
        <f>A530*'Freq res'!$E$11/2</f>
        <v>0.20039370078740157</v>
      </c>
      <c r="D530" s="4">
        <f>$G$18+$G$7/$J$18*($A$18^2*'Phi(z,A)'!H519+1)</f>
        <v>3.8078177680764576</v>
      </c>
      <c r="E530" s="4">
        <f t="shared" si="23"/>
        <v>45.05201756537309</v>
      </c>
      <c r="G530" s="4">
        <f t="shared" si="24"/>
        <v>-0.509</v>
      </c>
      <c r="H530" s="4">
        <f>G530*'Freq res'!$C$11/2</f>
        <v>-0.509</v>
      </c>
      <c r="I530" s="4">
        <f>G530*'Freq res'!$E$11/2</f>
        <v>-0.20039370078740157</v>
      </c>
      <c r="J530" s="4">
        <f>$G$18+$G$7/$J$18*(-($A$18^2*'Phi(z,A)'!H519)+1)</f>
        <v>3.343081062219889</v>
      </c>
      <c r="K530" s="4">
        <f t="shared" si="25"/>
        <v>28.30620566954588</v>
      </c>
    </row>
    <row r="531" spans="1:11" ht="12.75">
      <c r="A531">
        <v>0.51</v>
      </c>
      <c r="B531" s="4">
        <f>A531*'Freq res'!$C$11/2</f>
        <v>0.51</v>
      </c>
      <c r="C531" s="4">
        <f>A531*'Freq res'!$E$11/2</f>
        <v>0.20078740157480313</v>
      </c>
      <c r="D531" s="4">
        <f>$G$18+$G$7/$J$18*($A$18^2*'Phi(z,A)'!H520+1)</f>
        <v>3.8081666285557536</v>
      </c>
      <c r="E531" s="4">
        <f t="shared" si="23"/>
        <v>45.06773717563016</v>
      </c>
      <c r="G531" s="4">
        <f t="shared" si="24"/>
        <v>-0.51</v>
      </c>
      <c r="H531" s="4">
        <f>G531*'Freq res'!$C$11/2</f>
        <v>-0.51</v>
      </c>
      <c r="I531" s="4">
        <f>G531*'Freq res'!$E$11/2</f>
        <v>-0.20078740157480313</v>
      </c>
      <c r="J531" s="4">
        <f>$G$18+$G$7/$J$18*(-($A$18^2*'Phi(z,A)'!H520)+1)</f>
        <v>3.342732201740593</v>
      </c>
      <c r="K531" s="4">
        <f t="shared" si="25"/>
        <v>28.296332475352713</v>
      </c>
    </row>
    <row r="532" spans="1:11" ht="12.75">
      <c r="A532">
        <v>0.511</v>
      </c>
      <c r="B532" s="4">
        <f>A532*'Freq res'!$C$11/2</f>
        <v>0.511</v>
      </c>
      <c r="C532" s="4">
        <f>A532*'Freq res'!$E$11/2</f>
        <v>0.2011811023622047</v>
      </c>
      <c r="D532" s="4">
        <f>$G$18+$G$7/$J$18*($A$18^2*'Phi(z,A)'!H521+1)</f>
        <v>3.808514936389896</v>
      </c>
      <c r="E532" s="4">
        <f t="shared" si="23"/>
        <v>45.08343735564463</v>
      </c>
      <c r="G532" s="4">
        <f t="shared" si="24"/>
        <v>-0.511</v>
      </c>
      <c r="H532" s="4">
        <f>G532*'Freq res'!$C$11/2</f>
        <v>-0.511</v>
      </c>
      <c r="I532" s="4">
        <f>G532*'Freq res'!$E$11/2</f>
        <v>-0.2011811023622047</v>
      </c>
      <c r="J532" s="4">
        <f>$G$18+$G$7/$J$18*(-($A$18^2*'Phi(z,A)'!H521)+1)</f>
        <v>3.3423838939064505</v>
      </c>
      <c r="K532" s="4">
        <f t="shared" si="25"/>
        <v>28.28647835730693</v>
      </c>
    </row>
    <row r="533" spans="1:11" ht="12.75">
      <c r="A533">
        <v>0.512</v>
      </c>
      <c r="B533" s="4">
        <f>A533*'Freq res'!$C$11/2</f>
        <v>0.512</v>
      </c>
      <c r="C533" s="4">
        <f>A533*'Freq res'!$E$11/2</f>
        <v>0.2015748031496063</v>
      </c>
      <c r="D533" s="4">
        <f>$G$18+$G$7/$J$18*($A$18^2*'Phi(z,A)'!H522+1)</f>
        <v>3.808862691178919</v>
      </c>
      <c r="E533" s="4">
        <f aca="true" t="shared" si="26" ref="E533:E596">EXP(D533)</f>
        <v>45.09911806325322</v>
      </c>
      <c r="G533" s="4">
        <f aca="true" t="shared" si="27" ref="G533:G596">-A533</f>
        <v>-0.512</v>
      </c>
      <c r="H533" s="4">
        <f>G533*'Freq res'!$C$11/2</f>
        <v>-0.512</v>
      </c>
      <c r="I533" s="4">
        <f>G533*'Freq res'!$E$11/2</f>
        <v>-0.2015748031496063</v>
      </c>
      <c r="J533" s="4">
        <f>$G$18+$G$7/$J$18*(-($A$18^2*'Phi(z,A)'!H522)+1)</f>
        <v>3.3420361391174276</v>
      </c>
      <c r="K533" s="4">
        <f aca="true" t="shared" si="28" ref="K533:K596">EXP(J533)</f>
        <v>28.27664330918524</v>
      </c>
    </row>
    <row r="534" spans="1:11" ht="12.75">
      <c r="A534">
        <v>0.513</v>
      </c>
      <c r="B534" s="4">
        <f>A534*'Freq res'!$C$11/2</f>
        <v>0.513</v>
      </c>
      <c r="C534" s="4">
        <f>A534*'Freq res'!$E$11/2</f>
        <v>0.20196850393700785</v>
      </c>
      <c r="D534" s="4">
        <f>$G$18+$G$7/$J$18*($A$18^2*'Phi(z,A)'!H523+1)</f>
        <v>3.809209892526179</v>
      </c>
      <c r="E534" s="4">
        <f t="shared" si="26"/>
        <v>45.11477925644137</v>
      </c>
      <c r="G534" s="4">
        <f t="shared" si="27"/>
        <v>-0.513</v>
      </c>
      <c r="H534" s="4">
        <f>G534*'Freq res'!$C$11/2</f>
        <v>-0.513</v>
      </c>
      <c r="I534" s="4">
        <f>G534*'Freq res'!$E$11/2</f>
        <v>-0.20196850393700785</v>
      </c>
      <c r="J534" s="4">
        <f>$G$18+$G$7/$J$18*(-($A$18^2*'Phi(z,A)'!H523)+1)</f>
        <v>3.3416889377701677</v>
      </c>
      <c r="K534" s="4">
        <f t="shared" si="28"/>
        <v>28.266827324692432</v>
      </c>
    </row>
    <row r="535" spans="1:11" ht="12.75">
      <c r="A535">
        <v>0.514</v>
      </c>
      <c r="B535" s="4">
        <f>A535*'Freq res'!$C$11/2</f>
        <v>0.514</v>
      </c>
      <c r="C535" s="4">
        <f>A535*'Freq res'!$E$11/2</f>
        <v>0.20236220472440944</v>
      </c>
      <c r="D535" s="4">
        <f>$G$18+$G$7/$J$18*($A$18^2*'Phi(z,A)'!H524+1)</f>
        <v>3.8095565400383578</v>
      </c>
      <c r="E535" s="4">
        <f t="shared" si="26"/>
        <v>45.13042089334375</v>
      </c>
      <c r="G535" s="4">
        <f t="shared" si="27"/>
        <v>-0.514</v>
      </c>
      <c r="H535" s="4">
        <f>G535*'Freq res'!$C$11/2</f>
        <v>-0.514</v>
      </c>
      <c r="I535" s="4">
        <f>G535*'Freq res'!$E$11/2</f>
        <v>-0.20236220472440944</v>
      </c>
      <c r="J535" s="4">
        <f>$G$18+$G$7/$J$18*(-($A$18^2*'Phi(z,A)'!H524)+1)</f>
        <v>3.341342290257989</v>
      </c>
      <c r="K535" s="4">
        <f t="shared" si="28"/>
        <v>28.257030397461467</v>
      </c>
    </row>
    <row r="536" spans="1:11" ht="12.75">
      <c r="A536">
        <v>0.515</v>
      </c>
      <c r="B536" s="4">
        <f>A536*'Freq res'!$C$11/2</f>
        <v>0.515</v>
      </c>
      <c r="C536" s="4">
        <f>A536*'Freq res'!$E$11/2</f>
        <v>0.20275590551181102</v>
      </c>
      <c r="D536" s="4">
        <f>$G$18+$G$7/$J$18*($A$18^2*'Phi(z,A)'!H525+1)</f>
        <v>3.8099026333254606</v>
      </c>
      <c r="E536" s="4">
        <f t="shared" si="26"/>
        <v>45.14604293224453</v>
      </c>
      <c r="G536" s="4">
        <f t="shared" si="27"/>
        <v>-0.515</v>
      </c>
      <c r="H536" s="4">
        <f>G536*'Freq res'!$C$11/2</f>
        <v>-0.515</v>
      </c>
      <c r="I536" s="4">
        <f>G536*'Freq res'!$E$11/2</f>
        <v>-0.20275590551181102</v>
      </c>
      <c r="J536" s="4">
        <f>$G$18+$G$7/$J$18*(-($A$18^2*'Phi(z,A)'!H525)+1)</f>
        <v>3.340996196970886</v>
      </c>
      <c r="K536" s="4">
        <f t="shared" si="28"/>
        <v>28.247252521053735</v>
      </c>
    </row>
    <row r="537" spans="1:11" ht="12.75">
      <c r="A537">
        <v>0.516</v>
      </c>
      <c r="B537" s="4">
        <f>A537*'Freq res'!$C$11/2</f>
        <v>0.516</v>
      </c>
      <c r="C537" s="4">
        <f>A537*'Freq res'!$E$11/2</f>
        <v>0.20314960629921258</v>
      </c>
      <c r="D537" s="4">
        <f>$G$18+$G$7/$J$18*($A$18^2*'Phi(z,A)'!H526+1)</f>
        <v>3.8102481720008172</v>
      </c>
      <c r="E537" s="4">
        <f t="shared" si="26"/>
        <v>45.16164533157789</v>
      </c>
      <c r="G537" s="4">
        <f t="shared" si="27"/>
        <v>-0.516</v>
      </c>
      <c r="H537" s="4">
        <f>G537*'Freq res'!$C$11/2</f>
        <v>-0.516</v>
      </c>
      <c r="I537" s="4">
        <f>G537*'Freq res'!$E$11/2</f>
        <v>-0.20314960629921258</v>
      </c>
      <c r="J537" s="4">
        <f>$G$18+$G$7/$J$18*(-($A$18^2*'Phi(z,A)'!H526)+1)</f>
        <v>3.3406506582955293</v>
      </c>
      <c r="K537" s="4">
        <f t="shared" si="28"/>
        <v>28.237493688959205</v>
      </c>
    </row>
    <row r="538" spans="1:11" ht="12.75">
      <c r="A538">
        <v>0.517</v>
      </c>
      <c r="B538" s="4">
        <f>A538*'Freq res'!$C$11/2</f>
        <v>0.517</v>
      </c>
      <c r="C538" s="4">
        <f>A538*'Freq res'!$E$11/2</f>
        <v>0.20354330708661417</v>
      </c>
      <c r="D538" s="4">
        <f>$G$18+$G$7/$J$18*($A$18^2*'Phi(z,A)'!H527+1)</f>
        <v>3.810593155681083</v>
      </c>
      <c r="E538" s="4">
        <f t="shared" si="26"/>
        <v>45.177228049928445</v>
      </c>
      <c r="G538" s="4">
        <f t="shared" si="27"/>
        <v>-0.517</v>
      </c>
      <c r="H538" s="4">
        <f>G538*'Freq res'!$C$11/2</f>
        <v>-0.517</v>
      </c>
      <c r="I538" s="4">
        <f>G538*'Freq res'!$E$11/2</f>
        <v>-0.20354330708661417</v>
      </c>
      <c r="J538" s="4">
        <f>$G$18+$G$7/$J$18*(-($A$18^2*'Phi(z,A)'!H527)+1)</f>
        <v>3.3403056746152635</v>
      </c>
      <c r="K538" s="4">
        <f t="shared" si="28"/>
        <v>28.227753894596553</v>
      </c>
    </row>
    <row r="539" spans="1:11" ht="12.75">
      <c r="A539">
        <v>0.518</v>
      </c>
      <c r="B539" s="4">
        <f>A539*'Freq res'!$C$11/2</f>
        <v>0.518</v>
      </c>
      <c r="C539" s="4">
        <f>A539*'Freq res'!$E$11/2</f>
        <v>0.20393700787401572</v>
      </c>
      <c r="D539" s="4">
        <f>$G$18+$G$7/$J$18*($A$18^2*'Phi(z,A)'!H528+1)</f>
        <v>3.810937583986237</v>
      </c>
      <c r="E539" s="4">
        <f t="shared" si="26"/>
        <v>45.19279104603158</v>
      </c>
      <c r="G539" s="4">
        <f t="shared" si="27"/>
        <v>-0.518</v>
      </c>
      <c r="H539" s="4">
        <f>G539*'Freq res'!$C$11/2</f>
        <v>-0.518</v>
      </c>
      <c r="I539" s="4">
        <f>G539*'Freq res'!$E$11/2</f>
        <v>-0.20393700787401572</v>
      </c>
      <c r="J539" s="4">
        <f>$G$18+$G$7/$J$18*(-($A$18^2*'Phi(z,A)'!H528)+1)</f>
        <v>3.3399612463101094</v>
      </c>
      <c r="K539" s="4">
        <f t="shared" si="28"/>
        <v>28.21803313131344</v>
      </c>
    </row>
    <row r="540" spans="1:11" ht="12.75">
      <c r="A540">
        <v>0.519</v>
      </c>
      <c r="B540" s="4">
        <f>A540*'Freq res'!$C$11/2</f>
        <v>0.519</v>
      </c>
      <c r="C540" s="4">
        <f>A540*'Freq res'!$E$11/2</f>
        <v>0.2043307086614173</v>
      </c>
      <c r="D540" s="4">
        <f>$G$18+$G$7/$J$18*($A$18^2*'Phi(z,A)'!H529+1)</f>
        <v>3.8112814565395854</v>
      </c>
      <c r="E540" s="4">
        <f t="shared" si="26"/>
        <v>45.20833427877391</v>
      </c>
      <c r="G540" s="4">
        <f t="shared" si="27"/>
        <v>-0.519</v>
      </c>
      <c r="H540" s="4">
        <f>G540*'Freq res'!$C$11/2</f>
        <v>-0.519</v>
      </c>
      <c r="I540" s="4">
        <f>G540*'Freq res'!$E$11/2</f>
        <v>-0.2043307086614173</v>
      </c>
      <c r="J540" s="4">
        <f>$G$18+$G$7/$J$18*(-($A$18^2*'Phi(z,A)'!H529)+1)</f>
        <v>3.339617373756761</v>
      </c>
      <c r="K540" s="4">
        <f t="shared" si="28"/>
        <v>28.20833139238658</v>
      </c>
    </row>
    <row r="541" spans="1:11" ht="12.75">
      <c r="A541">
        <v>0.52</v>
      </c>
      <c r="B541" s="4">
        <f>A541*'Freq res'!$C$11/2</f>
        <v>0.52</v>
      </c>
      <c r="C541" s="4">
        <f>A541*'Freq res'!$E$11/2</f>
        <v>0.2047244094488189</v>
      </c>
      <c r="D541" s="4">
        <f>$G$18+$G$7/$J$18*($A$18^2*'Phi(z,A)'!H530+1)</f>
        <v>3.8116247729677584</v>
      </c>
      <c r="E541" s="4">
        <f t="shared" si="26"/>
        <v>45.22385770719367</v>
      </c>
      <c r="G541" s="4">
        <f t="shared" si="27"/>
        <v>-0.52</v>
      </c>
      <c r="H541" s="4">
        <f>G541*'Freq res'!$C$11/2</f>
        <v>-0.52</v>
      </c>
      <c r="I541" s="4">
        <f>G541*'Freq res'!$E$11/2</f>
        <v>-0.2047244094488189</v>
      </c>
      <c r="J541" s="4">
        <f>$G$18+$G$7/$J$18*(-($A$18^2*'Phi(z,A)'!H530)+1)</f>
        <v>3.3392740573285877</v>
      </c>
      <c r="K541" s="4">
        <f t="shared" si="28"/>
        <v>28.198648671021974</v>
      </c>
    </row>
    <row r="542" spans="1:11" ht="12.75">
      <c r="A542">
        <v>0.521</v>
      </c>
      <c r="B542" s="4">
        <f>A542*'Freq res'!$C$11/2</f>
        <v>0.521</v>
      </c>
      <c r="C542" s="4">
        <f>A542*'Freq res'!$E$11/2</f>
        <v>0.20511811023622045</v>
      </c>
      <c r="D542" s="4">
        <f>$G$18+$G$7/$J$18*($A$18^2*'Phi(z,A)'!H531+1)</f>
        <v>3.8119675329007134</v>
      </c>
      <c r="E542" s="4">
        <f t="shared" si="26"/>
        <v>45.23936129048116</v>
      </c>
      <c r="G542" s="4">
        <f t="shared" si="27"/>
        <v>-0.521</v>
      </c>
      <c r="H542" s="4">
        <f>G542*'Freq res'!$C$11/2</f>
        <v>-0.521</v>
      </c>
      <c r="I542" s="4">
        <f>G542*'Freq res'!$E$11/2</f>
        <v>-0.20511811023622045</v>
      </c>
      <c r="J542" s="4">
        <f>$G$18+$G$7/$J$18*(-($A$18^2*'Phi(z,A)'!H531)+1)</f>
        <v>3.338931297395633</v>
      </c>
      <c r="K542" s="4">
        <f t="shared" si="28"/>
        <v>28.188984960355107</v>
      </c>
    </row>
    <row r="543" spans="1:11" ht="12.75">
      <c r="A543">
        <v>0.522</v>
      </c>
      <c r="B543" s="4">
        <f>A543*'Freq res'!$C$11/2</f>
        <v>0.522</v>
      </c>
      <c r="C543" s="4">
        <f>A543*'Freq res'!$E$11/2</f>
        <v>0.20551181102362204</v>
      </c>
      <c r="D543" s="4">
        <f>$G$18+$G$7/$J$18*($A$18^2*'Phi(z,A)'!H532+1)</f>
        <v>3.812309735971733</v>
      </c>
      <c r="E543" s="4">
        <f t="shared" si="26"/>
        <v>45.25484498797904</v>
      </c>
      <c r="G543" s="4">
        <f t="shared" si="27"/>
        <v>-0.522</v>
      </c>
      <c r="H543" s="4">
        <f>G543*'Freq res'!$C$11/2</f>
        <v>-0.522</v>
      </c>
      <c r="I543" s="4">
        <f>G543*'Freq res'!$E$11/2</f>
        <v>-0.20551181102362204</v>
      </c>
      <c r="J543" s="4">
        <f>$G$18+$G$7/$J$18*(-($A$18^2*'Phi(z,A)'!H532)+1)</f>
        <v>3.3385890943246137</v>
      </c>
      <c r="K543" s="4">
        <f t="shared" si="28"/>
        <v>28.179340253451034</v>
      </c>
    </row>
    <row r="544" spans="1:11" ht="12.75">
      <c r="A544">
        <v>0.523</v>
      </c>
      <c r="B544" s="4">
        <f>A544*'Freq res'!$C$11/2</f>
        <v>0.523</v>
      </c>
      <c r="C544" s="4">
        <f>A544*'Freq res'!$E$11/2</f>
        <v>0.20590551181102362</v>
      </c>
      <c r="D544" s="4">
        <f>$G$18+$G$7/$J$18*($A$18^2*'Phi(z,A)'!H533+1)</f>
        <v>3.8126513818174255</v>
      </c>
      <c r="E544" s="4">
        <f t="shared" si="26"/>
        <v>45.270308759182825</v>
      </c>
      <c r="G544" s="4">
        <f t="shared" si="27"/>
        <v>-0.523</v>
      </c>
      <c r="H544" s="4">
        <f>G544*'Freq res'!$C$11/2</f>
        <v>-0.523</v>
      </c>
      <c r="I544" s="4">
        <f>G544*'Freq res'!$E$11/2</f>
        <v>-0.20590551181102362</v>
      </c>
      <c r="J544" s="4">
        <f>$G$18+$G$7/$J$18*(-($A$18^2*'Phi(z,A)'!H533)+1)</f>
        <v>3.338247448478921</v>
      </c>
      <c r="K544" s="4">
        <f t="shared" si="28"/>
        <v>28.16971454330465</v>
      </c>
    </row>
    <row r="545" spans="1:11" ht="12.75">
      <c r="A545">
        <v>0.524</v>
      </c>
      <c r="B545" s="4">
        <f>A545*'Freq res'!$C$11/2</f>
        <v>0.524</v>
      </c>
      <c r="C545" s="4">
        <f>A545*'Freq res'!$E$11/2</f>
        <v>0.20629921259842518</v>
      </c>
      <c r="D545" s="4">
        <f>$G$18+$G$7/$J$18*($A$18^2*'Phi(z,A)'!H534+1)</f>
        <v>3.812992470077726</v>
      </c>
      <c r="E545" s="4">
        <f t="shared" si="26"/>
        <v>45.28575256374125</v>
      </c>
      <c r="G545" s="4">
        <f t="shared" si="27"/>
        <v>-0.524</v>
      </c>
      <c r="H545" s="4">
        <f>G545*'Freq res'!$C$11/2</f>
        <v>-0.524</v>
      </c>
      <c r="I545" s="4">
        <f>G545*'Freq res'!$E$11/2</f>
        <v>-0.20629921259842518</v>
      </c>
      <c r="J545" s="4">
        <f>$G$18+$G$7/$J$18*(-($A$18^2*'Phi(z,A)'!H534)+1)</f>
        <v>3.3379063602186205</v>
      </c>
      <c r="K545" s="4">
        <f t="shared" si="28"/>
        <v>28.160107822840835</v>
      </c>
    </row>
    <row r="546" spans="1:11" ht="12.75">
      <c r="A546">
        <v>0.525</v>
      </c>
      <c r="B546" s="4">
        <f>A546*'Freq res'!$C$11/2</f>
        <v>0.525</v>
      </c>
      <c r="C546" s="4">
        <f>A546*'Freq res'!$E$11/2</f>
        <v>0.20669291338582677</v>
      </c>
      <c r="D546" s="4">
        <f>$G$18+$G$7/$J$18*($A$18^2*'Phi(z,A)'!H535+1)</f>
        <v>3.813333000395896</v>
      </c>
      <c r="E546" s="4">
        <f t="shared" si="26"/>
        <v>45.30117636145667</v>
      </c>
      <c r="G546" s="4">
        <f t="shared" si="27"/>
        <v>-0.525</v>
      </c>
      <c r="H546" s="4">
        <f>G546*'Freq res'!$C$11/2</f>
        <v>-0.525</v>
      </c>
      <c r="I546" s="4">
        <f>G546*'Freq res'!$E$11/2</f>
        <v>-0.20669291338582677</v>
      </c>
      <c r="J546" s="4">
        <f>$G$18+$G$7/$J$18*(-($A$18^2*'Phi(z,A)'!H535)+1)</f>
        <v>3.3375658299004507</v>
      </c>
      <c r="K546" s="4">
        <f t="shared" si="28"/>
        <v>28.1505200849146</v>
      </c>
    </row>
    <row r="547" spans="1:11" ht="12.75">
      <c r="A547">
        <v>0.526</v>
      </c>
      <c r="B547" s="4">
        <f>A547*'Freq res'!$C$11/2</f>
        <v>0.526</v>
      </c>
      <c r="C547" s="4">
        <f>A547*'Freq res'!$E$11/2</f>
        <v>0.20708661417322835</v>
      </c>
      <c r="D547" s="4">
        <f>$G$18+$G$7/$J$18*($A$18^2*'Phi(z,A)'!H536+1)</f>
        <v>3.8136729724185225</v>
      </c>
      <c r="E547" s="4">
        <f t="shared" si="26"/>
        <v>45.316580112285436</v>
      </c>
      <c r="G547" s="4">
        <f t="shared" si="27"/>
        <v>-0.526</v>
      </c>
      <c r="H547" s="4">
        <f>G547*'Freq res'!$C$11/2</f>
        <v>-0.526</v>
      </c>
      <c r="I547" s="4">
        <f>G547*'Freq res'!$E$11/2</f>
        <v>-0.20708661417322835</v>
      </c>
      <c r="J547" s="4">
        <f>$G$18+$G$7/$J$18*(-($A$18^2*'Phi(z,A)'!H536)+1)</f>
        <v>3.337225857877824</v>
      </c>
      <c r="K547" s="4">
        <f t="shared" si="28"/>
        <v>28.14095132231129</v>
      </c>
    </row>
    <row r="548" spans="1:11" ht="12.75">
      <c r="A548">
        <v>0.527</v>
      </c>
      <c r="B548" s="4">
        <f>A548*'Freq res'!$C$11/2</f>
        <v>0.527</v>
      </c>
      <c r="C548" s="4">
        <f>A548*'Freq res'!$E$11/2</f>
        <v>0.2074803149606299</v>
      </c>
      <c r="D548" s="4">
        <f>$G$18+$G$7/$J$18*($A$18^2*'Phi(z,A)'!H537+1)</f>
        <v>3.8140123857955195</v>
      </c>
      <c r="E548" s="4">
        <f t="shared" si="26"/>
        <v>45.3319637763383</v>
      </c>
      <c r="G548" s="4">
        <f t="shared" si="27"/>
        <v>-0.527</v>
      </c>
      <c r="H548" s="4">
        <f>G548*'Freq res'!$C$11/2</f>
        <v>-0.527</v>
      </c>
      <c r="I548" s="4">
        <f>G548*'Freq res'!$E$11/2</f>
        <v>-0.2074803149606299</v>
      </c>
      <c r="J548" s="4">
        <f>$G$18+$G$7/$J$18*(-($A$18^2*'Phi(z,A)'!H537)+1)</f>
        <v>3.336886444500827</v>
      </c>
      <c r="K548" s="4">
        <f t="shared" si="28"/>
        <v>28.131401527746767</v>
      </c>
    </row>
    <row r="549" spans="1:11" ht="12.75">
      <c r="A549">
        <v>0.528</v>
      </c>
      <c r="B549" s="4">
        <f>A549*'Freq res'!$C$11/2</f>
        <v>0.528</v>
      </c>
      <c r="C549" s="4">
        <f>A549*'Freq res'!$E$11/2</f>
        <v>0.2078740157480315</v>
      </c>
      <c r="D549" s="4">
        <f>$G$18+$G$7/$J$18*($A$18^2*'Phi(z,A)'!H538+1)</f>
        <v>3.8143512401801276</v>
      </c>
      <c r="E549" s="4">
        <f t="shared" si="26"/>
        <v>45.34732731388083</v>
      </c>
      <c r="G549" s="4">
        <f t="shared" si="27"/>
        <v>-0.528</v>
      </c>
      <c r="H549" s="4">
        <f>G549*'Freq res'!$C$11/2</f>
        <v>-0.528</v>
      </c>
      <c r="I549" s="4">
        <f>G549*'Freq res'!$E$11/2</f>
        <v>-0.2078740157480315</v>
      </c>
      <c r="J549" s="4">
        <f>$G$18+$G$7/$J$18*(-($A$18^2*'Phi(z,A)'!H538)+1)</f>
        <v>3.336547590116219</v>
      </c>
      <c r="K549" s="4">
        <f t="shared" si="28"/>
        <v>28.121870693867542</v>
      </c>
    </row>
    <row r="550" spans="1:11" ht="12.75">
      <c r="A550">
        <v>0.529</v>
      </c>
      <c r="B550" s="4">
        <f>A550*'Freq res'!$C$11/2</f>
        <v>0.529</v>
      </c>
      <c r="C550" s="4">
        <f>A550*'Freq res'!$E$11/2</f>
        <v>0.20826771653543305</v>
      </c>
      <c r="D550" s="4">
        <f>$G$18+$G$7/$J$18*($A$18^2*'Phi(z,A)'!H539+1)</f>
        <v>3.8146895352289123</v>
      </c>
      <c r="E550" s="4">
        <f t="shared" si="26"/>
        <v>45.362670685333704</v>
      </c>
      <c r="G550" s="4">
        <f t="shared" si="27"/>
        <v>-0.529</v>
      </c>
      <c r="H550" s="4">
        <f>G550*'Freq res'!$C$11/2</f>
        <v>-0.529</v>
      </c>
      <c r="I550" s="4">
        <f>G550*'Freq res'!$E$11/2</f>
        <v>-0.20826771653543305</v>
      </c>
      <c r="J550" s="4">
        <f>$G$18+$G$7/$J$18*(-($A$18^2*'Phi(z,A)'!H539)+1)</f>
        <v>3.3362092950674342</v>
      </c>
      <c r="K550" s="4">
        <f t="shared" si="28"/>
        <v>28.112358813251017</v>
      </c>
    </row>
    <row r="551" spans="1:11" ht="12.75">
      <c r="A551">
        <v>0.53</v>
      </c>
      <c r="B551" s="4">
        <f>A551*'Freq res'!$C$11/2</f>
        <v>0.53</v>
      </c>
      <c r="C551" s="4">
        <f>A551*'Freq res'!$E$11/2</f>
        <v>0.20866141732283464</v>
      </c>
      <c r="D551" s="4">
        <f>$G$18+$G$7/$J$18*($A$18^2*'Phi(z,A)'!H540+1)</f>
        <v>3.815027270601767</v>
      </c>
      <c r="E551" s="4">
        <f t="shared" si="26"/>
        <v>45.377993851273224</v>
      </c>
      <c r="G551" s="4">
        <f t="shared" si="27"/>
        <v>-0.53</v>
      </c>
      <c r="H551" s="4">
        <f>G551*'Freq res'!$C$11/2</f>
        <v>-0.53</v>
      </c>
      <c r="I551" s="4">
        <f>G551*'Freq res'!$E$11/2</f>
        <v>-0.20866141732283464</v>
      </c>
      <c r="J551" s="4">
        <f>$G$18+$G$7/$J$18*(-($A$18^2*'Phi(z,A)'!H540)+1)</f>
        <v>3.3358715596945796</v>
      </c>
      <c r="K551" s="4">
        <f t="shared" si="28"/>
        <v>28.102865878405577</v>
      </c>
    </row>
    <row r="552" spans="1:11" ht="12.75">
      <c r="A552">
        <v>0.531</v>
      </c>
      <c r="B552" s="4">
        <f>A552*'Freq res'!$C$11/2</f>
        <v>0.531</v>
      </c>
      <c r="C552" s="4">
        <f>A552*'Freq res'!$E$11/2</f>
        <v>0.20905511811023622</v>
      </c>
      <c r="D552" s="4">
        <f>$G$18+$G$7/$J$18*($A$18^2*'Phi(z,A)'!H541+1)</f>
        <v>3.81536444596191</v>
      </c>
      <c r="E552" s="4">
        <f t="shared" si="26"/>
        <v>45.39329677243159</v>
      </c>
      <c r="G552" s="4">
        <f t="shared" si="27"/>
        <v>-0.531</v>
      </c>
      <c r="H552" s="4">
        <f>G552*'Freq res'!$C$11/2</f>
        <v>-0.531</v>
      </c>
      <c r="I552" s="4">
        <f>G552*'Freq res'!$E$11/2</f>
        <v>-0.20905511811023622</v>
      </c>
      <c r="J552" s="4">
        <f>$G$18+$G$7/$J$18*(-($A$18^2*'Phi(z,A)'!H541)+1)</f>
        <v>3.3355343843344367</v>
      </c>
      <c r="K552" s="4">
        <f t="shared" si="28"/>
        <v>28.09339188177085</v>
      </c>
    </row>
    <row r="553" spans="1:11" ht="12.75">
      <c r="A553">
        <v>0.532</v>
      </c>
      <c r="B553" s="4">
        <f>A553*'Freq res'!$C$11/2</f>
        <v>0.532</v>
      </c>
      <c r="C553" s="4">
        <f>A553*'Freq res'!$E$11/2</f>
        <v>0.20944881889763778</v>
      </c>
      <c r="D553" s="4">
        <f>$G$18+$G$7/$J$18*($A$18^2*'Phi(z,A)'!H542+1)</f>
        <v>3.815701060975886</v>
      </c>
      <c r="E553" s="4">
        <f t="shared" si="26"/>
        <v>45.40857940969733</v>
      </c>
      <c r="G553" s="4">
        <f t="shared" si="27"/>
        <v>-0.532</v>
      </c>
      <c r="H553" s="4">
        <f>G553*'Freq res'!$C$11/2</f>
        <v>-0.532</v>
      </c>
      <c r="I553" s="4">
        <f>G553*'Freq res'!$E$11/2</f>
        <v>-0.20944881889763778</v>
      </c>
      <c r="J553" s="4">
        <f>$G$18+$G$7/$J$18*(-($A$18^2*'Phi(z,A)'!H542)+1)</f>
        <v>3.3351977693204606</v>
      </c>
      <c r="K553" s="4">
        <f t="shared" si="28"/>
        <v>28.083936815717806</v>
      </c>
    </row>
    <row r="554" spans="1:11" ht="12.75">
      <c r="A554">
        <v>0.533</v>
      </c>
      <c r="B554" s="4">
        <f>A554*'Freq res'!$C$11/2</f>
        <v>0.533</v>
      </c>
      <c r="C554" s="4">
        <f>A554*'Freq res'!$E$11/2</f>
        <v>0.20984251968503936</v>
      </c>
      <c r="D554" s="4">
        <f>$G$18+$G$7/$J$18*($A$18^2*'Phi(z,A)'!H543+1)</f>
        <v>3.8160371153135655</v>
      </c>
      <c r="E554" s="4">
        <f t="shared" si="26"/>
        <v>45.423841724115675</v>
      </c>
      <c r="G554" s="4">
        <f t="shared" si="27"/>
        <v>-0.533</v>
      </c>
      <c r="H554" s="4">
        <f>G554*'Freq res'!$C$11/2</f>
        <v>-0.533</v>
      </c>
      <c r="I554" s="4">
        <f>G554*'Freq res'!$E$11/2</f>
        <v>-0.20984251968503936</v>
      </c>
      <c r="J554" s="4">
        <f>$G$18+$G$7/$J$18*(-($A$18^2*'Phi(z,A)'!H543)+1)</f>
        <v>3.334861714982781</v>
      </c>
      <c r="K554" s="4">
        <f t="shared" si="28"/>
        <v>28.07450067254899</v>
      </c>
    </row>
    <row r="555" spans="1:11" ht="12.75">
      <c r="A555">
        <v>0.534</v>
      </c>
      <c r="B555" s="4">
        <f>A555*'Freq res'!$C$11/2</f>
        <v>0.534</v>
      </c>
      <c r="C555" s="4">
        <f>A555*'Freq res'!$E$11/2</f>
        <v>0.21023622047244095</v>
      </c>
      <c r="D555" s="4">
        <f>$G$18+$G$7/$J$18*($A$18^2*'Phi(z,A)'!H544+1)</f>
        <v>3.8163726086481446</v>
      </c>
      <c r="E555" s="4">
        <f t="shared" si="26"/>
        <v>45.43908367688891</v>
      </c>
      <c r="G555" s="4">
        <f t="shared" si="27"/>
        <v>-0.534</v>
      </c>
      <c r="H555" s="4">
        <f>G555*'Freq res'!$C$11/2</f>
        <v>-0.534</v>
      </c>
      <c r="I555" s="4">
        <f>G555*'Freq res'!$E$11/2</f>
        <v>-0.21023622047244095</v>
      </c>
      <c r="J555" s="4">
        <f>$G$18+$G$7/$J$18*(-($A$18^2*'Phi(z,A)'!H544)+1)</f>
        <v>3.3345262216482014</v>
      </c>
      <c r="K555" s="4">
        <f t="shared" si="28"/>
        <v>28.06508344449865</v>
      </c>
    </row>
    <row r="556" spans="1:11" ht="12.75">
      <c r="A556">
        <v>0.535</v>
      </c>
      <c r="B556" s="4">
        <f>A556*'Freq res'!$C$11/2</f>
        <v>0.535</v>
      </c>
      <c r="C556" s="4">
        <f>A556*'Freq res'!$E$11/2</f>
        <v>0.2106299212598425</v>
      </c>
      <c r="D556" s="4">
        <f>$G$18+$G$7/$J$18*($A$18^2*'Phi(z,A)'!H545+1)</f>
        <v>3.8167075406561457</v>
      </c>
      <c r="E556" s="4">
        <f t="shared" si="26"/>
        <v>45.454305229376814</v>
      </c>
      <c r="G556" s="4">
        <f t="shared" si="27"/>
        <v>-0.535</v>
      </c>
      <c r="H556" s="4">
        <f>G556*'Freq res'!$C$11/2</f>
        <v>-0.535</v>
      </c>
      <c r="I556" s="4">
        <f>G556*'Freq res'!$E$11/2</f>
        <v>-0.2106299212598425</v>
      </c>
      <c r="J556" s="4">
        <f>$G$18+$G$7/$J$18*(-($A$18^2*'Phi(z,A)'!H545)+1)</f>
        <v>3.334191289640201</v>
      </c>
      <c r="K556" s="4">
        <f t="shared" si="28"/>
        <v>28.05568512373296</v>
      </c>
    </row>
    <row r="557" spans="1:11" ht="12.75">
      <c r="A557">
        <v>0.536</v>
      </c>
      <c r="B557" s="4">
        <f>A557*'Freq res'!$C$11/2</f>
        <v>0.536</v>
      </c>
      <c r="C557" s="4">
        <f>A557*'Freq res'!$E$11/2</f>
        <v>0.2110236220472441</v>
      </c>
      <c r="D557" s="4">
        <f>$G$18+$G$7/$J$18*($A$18^2*'Phi(z,A)'!H546+1)</f>
        <v>3.8170419110174145</v>
      </c>
      <c r="E557" s="4">
        <f t="shared" si="26"/>
        <v>45.4695063430969</v>
      </c>
      <c r="G557" s="4">
        <f t="shared" si="27"/>
        <v>-0.536</v>
      </c>
      <c r="H557" s="4">
        <f>G557*'Freq res'!$C$11/2</f>
        <v>-0.536</v>
      </c>
      <c r="I557" s="4">
        <f>G557*'Freq res'!$E$11/2</f>
        <v>-0.2110236220472441</v>
      </c>
      <c r="J557" s="4">
        <f>$G$18+$G$7/$J$18*(-($A$18^2*'Phi(z,A)'!H546)+1)</f>
        <v>3.333856919278932</v>
      </c>
      <c r="K557" s="4">
        <f t="shared" si="28"/>
        <v>28.04630570235014</v>
      </c>
    </row>
    <row r="558" spans="1:11" ht="12.75">
      <c r="A558">
        <v>0.537</v>
      </c>
      <c r="B558" s="4">
        <f>A558*'Freq res'!$C$11/2</f>
        <v>0.537</v>
      </c>
      <c r="C558" s="4">
        <f>A558*'Freq res'!$E$11/2</f>
        <v>0.21141732283464568</v>
      </c>
      <c r="D558" s="4">
        <f>$G$18+$G$7/$J$18*($A$18^2*'Phi(z,A)'!H547+1)</f>
        <v>3.817375719415123</v>
      </c>
      <c r="E558" s="4">
        <f t="shared" si="26"/>
        <v>45.48468697972493</v>
      </c>
      <c r="G558" s="4">
        <f t="shared" si="27"/>
        <v>-0.537</v>
      </c>
      <c r="H558" s="4">
        <f>G558*'Freq res'!$C$11/2</f>
        <v>-0.537</v>
      </c>
      <c r="I558" s="4">
        <f>G558*'Freq res'!$E$11/2</f>
        <v>-0.21141732283464568</v>
      </c>
      <c r="J558" s="4">
        <f>$G$18+$G$7/$J$18*(-($A$18^2*'Phi(z,A)'!H547)+1)</f>
        <v>3.3335231108812233</v>
      </c>
      <c r="K558" s="4">
        <f t="shared" si="28"/>
        <v>28.036945172380666</v>
      </c>
    </row>
    <row r="559" spans="1:11" ht="12.75">
      <c r="A559">
        <v>0.538</v>
      </c>
      <c r="B559" s="4">
        <f>A559*'Freq res'!$C$11/2</f>
        <v>0.538</v>
      </c>
      <c r="C559" s="4">
        <f>A559*'Freq res'!$E$11/2</f>
        <v>0.21181102362204723</v>
      </c>
      <c r="D559" s="4">
        <f>$G$18+$G$7/$J$18*($A$18^2*'Phi(z,A)'!H548+1)</f>
        <v>3.8177089655357688</v>
      </c>
      <c r="E559" s="4">
        <f t="shared" si="26"/>
        <v>45.49984710109521</v>
      </c>
      <c r="G559" s="4">
        <f t="shared" si="27"/>
        <v>-0.538</v>
      </c>
      <c r="H559" s="4">
        <f>G559*'Freq res'!$C$11/2</f>
        <v>-0.538</v>
      </c>
      <c r="I559" s="4">
        <f>G559*'Freq res'!$E$11/2</f>
        <v>-0.21181102362204723</v>
      </c>
      <c r="J559" s="4">
        <f>$G$18+$G$7/$J$18*(-($A$18^2*'Phi(z,A)'!H548)+1)</f>
        <v>3.3331898647605778</v>
      </c>
      <c r="K559" s="4">
        <f t="shared" si="28"/>
        <v>28.027603525787413</v>
      </c>
    </row>
    <row r="560" spans="1:11" ht="12.75">
      <c r="A560">
        <v>0.539</v>
      </c>
      <c r="B560" s="4">
        <f>A560*'Freq res'!$C$11/2</f>
        <v>0.539</v>
      </c>
      <c r="C560" s="4">
        <f>A560*'Freq res'!$E$11/2</f>
        <v>0.21220472440944882</v>
      </c>
      <c r="D560" s="4">
        <f>$G$18+$G$7/$J$18*($A$18^2*'Phi(z,A)'!H549+1)</f>
        <v>3.8180416490691713</v>
      </c>
      <c r="E560" s="4">
        <f t="shared" si="26"/>
        <v>45.51498666920096</v>
      </c>
      <c r="G560" s="4">
        <f t="shared" si="27"/>
        <v>-0.539</v>
      </c>
      <c r="H560" s="4">
        <f>G560*'Freq res'!$C$11/2</f>
        <v>-0.539</v>
      </c>
      <c r="I560" s="4">
        <f>G560*'Freq res'!$E$11/2</f>
        <v>-0.21220472440944882</v>
      </c>
      <c r="J560" s="4">
        <f>$G$18+$G$7/$J$18*(-($A$18^2*'Phi(z,A)'!H549)+1)</f>
        <v>3.3328571812271752</v>
      </c>
      <c r="K560" s="4">
        <f t="shared" si="28"/>
        <v>28.018280754465884</v>
      </c>
    </row>
    <row r="561" spans="1:11" ht="12.75">
      <c r="A561">
        <v>0.54</v>
      </c>
      <c r="B561" s="4">
        <f>A561*'Freq res'!$C$11/2</f>
        <v>0.54</v>
      </c>
      <c r="C561" s="4">
        <f>A561*'Freq res'!$E$11/2</f>
        <v>0.21259842519685038</v>
      </c>
      <c r="D561" s="4">
        <f>$G$18+$G$7/$J$18*($A$18^2*'Phi(z,A)'!H550+1)</f>
        <v>3.818373769708476</v>
      </c>
      <c r="E561" s="4">
        <f t="shared" si="26"/>
        <v>45.53010564619465</v>
      </c>
      <c r="G561" s="4">
        <f t="shared" si="27"/>
        <v>-0.54</v>
      </c>
      <c r="H561" s="4">
        <f>G561*'Freq res'!$C$11/2</f>
        <v>-0.54</v>
      </c>
      <c r="I561" s="4">
        <f>G561*'Freq res'!$E$11/2</f>
        <v>-0.21259842519685038</v>
      </c>
      <c r="J561" s="4">
        <f>$G$18+$G$7/$J$18*(-($A$18^2*'Phi(z,A)'!H550)+1)</f>
        <v>3.3325250605878707</v>
      </c>
      <c r="K561" s="4">
        <f t="shared" si="28"/>
        <v>28.008976850244327</v>
      </c>
    </row>
    <row r="562" spans="1:11" ht="12.75">
      <c r="A562">
        <v>0.541</v>
      </c>
      <c r="B562" s="4">
        <f>A562*'Freq res'!$C$11/2</f>
        <v>0.541</v>
      </c>
      <c r="C562" s="4">
        <f>A562*'Freq res'!$E$11/2</f>
        <v>0.21299212598425196</v>
      </c>
      <c r="D562" s="4">
        <f>$G$18+$G$7/$J$18*($A$18^2*'Phi(z,A)'!H551+1)</f>
        <v>3.8187053271501505</v>
      </c>
      <c r="E562" s="4">
        <f t="shared" si="26"/>
        <v>45.545203994388416</v>
      </c>
      <c r="G562" s="4">
        <f t="shared" si="27"/>
        <v>-0.541</v>
      </c>
      <c r="H562" s="4">
        <f>G562*'Freq res'!$C$11/2</f>
        <v>-0.541</v>
      </c>
      <c r="I562" s="4">
        <f>G562*'Freq res'!$E$11/2</f>
        <v>-0.21299212598425196</v>
      </c>
      <c r="J562" s="4">
        <f>$G$18+$G$7/$J$18*(-($A$18^2*'Phi(z,A)'!H551)+1)</f>
        <v>3.332193503146196</v>
      </c>
      <c r="K562" s="4">
        <f t="shared" si="28"/>
        <v>27.999691804883938</v>
      </c>
    </row>
    <row r="563" spans="1:11" ht="12.75">
      <c r="A563">
        <v>0.542</v>
      </c>
      <c r="B563" s="4">
        <f>A563*'Freq res'!$C$11/2</f>
        <v>0.542</v>
      </c>
      <c r="C563" s="4">
        <f>A563*'Freq res'!$E$11/2</f>
        <v>0.21338582677165355</v>
      </c>
      <c r="D563" s="4">
        <f>$G$18+$G$7/$J$18*($A$18^2*'Phi(z,A)'!H552+1)</f>
        <v>3.8190363210939875</v>
      </c>
      <c r="E563" s="4">
        <f t="shared" si="26"/>
        <v>45.56028167625441</v>
      </c>
      <c r="G563" s="4">
        <f t="shared" si="27"/>
        <v>-0.542</v>
      </c>
      <c r="H563" s="4">
        <f>G563*'Freq res'!$C$11/2</f>
        <v>-0.542</v>
      </c>
      <c r="I563" s="4">
        <f>G563*'Freq res'!$E$11/2</f>
        <v>-0.21338582677165355</v>
      </c>
      <c r="J563" s="4">
        <f>$G$18+$G$7/$J$18*(-($A$18^2*'Phi(z,A)'!H552)+1)</f>
        <v>3.331862509202359</v>
      </c>
      <c r="K563" s="4">
        <f t="shared" si="28"/>
        <v>27.990425610079</v>
      </c>
    </row>
    <row r="564" spans="1:11" ht="12.75">
      <c r="A564">
        <v>0.543</v>
      </c>
      <c r="B564" s="4">
        <f>A564*'Freq res'!$C$11/2</f>
        <v>0.543</v>
      </c>
      <c r="C564" s="4">
        <f>A564*'Freq res'!$E$11/2</f>
        <v>0.2137795275590551</v>
      </c>
      <c r="D564" s="4">
        <f>$G$18+$G$7/$J$18*($A$18^2*'Phi(z,A)'!H553+1)</f>
        <v>3.8193667512431</v>
      </c>
      <c r="E564" s="4">
        <f t="shared" si="26"/>
        <v>45.57533865442509</v>
      </c>
      <c r="G564" s="4">
        <f t="shared" si="27"/>
        <v>-0.543</v>
      </c>
      <c r="H564" s="4">
        <f>G564*'Freq res'!$C$11/2</f>
        <v>-0.543</v>
      </c>
      <c r="I564" s="4">
        <f>G564*'Freq res'!$E$11/2</f>
        <v>-0.2137795275590551</v>
      </c>
      <c r="J564" s="4">
        <f>$G$18+$G$7/$J$18*(-($A$18^2*'Phi(z,A)'!H553)+1)</f>
        <v>3.3315320790532463</v>
      </c>
      <c r="K564" s="4">
        <f t="shared" si="28"/>
        <v>27.981178257457124</v>
      </c>
    </row>
    <row r="565" spans="1:11" ht="12.75">
      <c r="A565">
        <v>0.544</v>
      </c>
      <c r="B565" s="4">
        <f>A565*'Freq res'!$C$11/2</f>
        <v>0.544</v>
      </c>
      <c r="C565" s="4">
        <f>A565*'Freq res'!$E$11/2</f>
        <v>0.2141732283464567</v>
      </c>
      <c r="D565" s="4">
        <f>$G$18+$G$7/$J$18*($A$18^2*'Phi(z,A)'!H554+1)</f>
        <v>3.819696617303926</v>
      </c>
      <c r="E565" s="4">
        <f t="shared" si="26"/>
        <v>45.59037489169366</v>
      </c>
      <c r="G565" s="4">
        <f t="shared" si="27"/>
        <v>-0.544</v>
      </c>
      <c r="H565" s="4">
        <f>G565*'Freq res'!$C$11/2</f>
        <v>-0.544</v>
      </c>
      <c r="I565" s="4">
        <f>G565*'Freq res'!$E$11/2</f>
        <v>-0.2141732283464567</v>
      </c>
      <c r="J565" s="4">
        <f>$G$18+$G$7/$J$18*(-($A$18^2*'Phi(z,A)'!H554)+1)</f>
        <v>3.3312022129924204</v>
      </c>
      <c r="K565" s="4">
        <f t="shared" si="28"/>
        <v>27.971949738579333</v>
      </c>
    </row>
    <row r="566" spans="1:11" ht="12.75">
      <c r="A566">
        <v>0.545</v>
      </c>
      <c r="B566" s="4">
        <f>A566*'Freq res'!$C$11/2</f>
        <v>0.545</v>
      </c>
      <c r="C566" s="4">
        <f>A566*'Freq res'!$E$11/2</f>
        <v>0.21456692913385828</v>
      </c>
      <c r="D566" s="4">
        <f>$G$18+$G$7/$J$18*($A$18^2*'Phi(z,A)'!H555+1)</f>
        <v>3.820025918986224</v>
      </c>
      <c r="E566" s="4">
        <f t="shared" si="26"/>
        <v>45.6053903510144</v>
      </c>
      <c r="G566" s="4">
        <f t="shared" si="27"/>
        <v>-0.545</v>
      </c>
      <c r="H566" s="4">
        <f>G566*'Freq res'!$C$11/2</f>
        <v>-0.545</v>
      </c>
      <c r="I566" s="4">
        <f>G566*'Freq res'!$E$11/2</f>
        <v>-0.21456692913385828</v>
      </c>
      <c r="J566" s="4">
        <f>$G$18+$G$7/$J$18*(-($A$18^2*'Phi(z,A)'!H555)+1)</f>
        <v>3.3308729113101228</v>
      </c>
      <c r="K566" s="4">
        <f t="shared" si="28"/>
        <v>27.962740044940304</v>
      </c>
    </row>
    <row r="567" spans="1:11" ht="12.75">
      <c r="A567">
        <v>0.546</v>
      </c>
      <c r="B567" s="4">
        <f>A567*'Freq res'!$C$11/2</f>
        <v>0.546</v>
      </c>
      <c r="C567" s="4">
        <f>A567*'Freq res'!$E$11/2</f>
        <v>0.21496062992125983</v>
      </c>
      <c r="D567" s="4">
        <f>$G$18+$G$7/$J$18*($A$18^2*'Phi(z,A)'!H556+1)</f>
        <v>3.8203546560030723</v>
      </c>
      <c r="E567" s="4">
        <f t="shared" si="26"/>
        <v>45.62038499550292</v>
      </c>
      <c r="G567" s="4">
        <f t="shared" si="27"/>
        <v>-0.546</v>
      </c>
      <c r="H567" s="4">
        <f>G567*'Freq res'!$C$11/2</f>
        <v>-0.546</v>
      </c>
      <c r="I567" s="4">
        <f>G567*'Freq res'!$E$11/2</f>
        <v>-0.21496062992125983</v>
      </c>
      <c r="J567" s="4">
        <f>$G$18+$G$7/$J$18*(-($A$18^2*'Phi(z,A)'!H556)+1)</f>
        <v>3.330544174293274</v>
      </c>
      <c r="K567" s="4">
        <f t="shared" si="28"/>
        <v>27.95354916796853</v>
      </c>
    </row>
    <row r="568" spans="1:11" ht="12.75">
      <c r="A568">
        <v>0.547</v>
      </c>
      <c r="B568" s="4">
        <f>A568*'Freq res'!$C$11/2</f>
        <v>0.547</v>
      </c>
      <c r="C568" s="4">
        <f>A568*'Freq res'!$E$11/2</f>
        <v>0.21535433070866142</v>
      </c>
      <c r="D568" s="4">
        <f>$G$18+$G$7/$J$18*($A$18^2*'Phi(z,A)'!H557+1)</f>
        <v>3.820682828070873</v>
      </c>
      <c r="E568" s="4">
        <f t="shared" si="26"/>
        <v>45.635358788436655</v>
      </c>
      <c r="G568" s="4">
        <f t="shared" si="27"/>
        <v>-0.547</v>
      </c>
      <c r="H568" s="4">
        <f>G568*'Freq res'!$C$11/2</f>
        <v>-0.547</v>
      </c>
      <c r="I568" s="4">
        <f>G568*'Freq res'!$E$11/2</f>
        <v>-0.21535433070866142</v>
      </c>
      <c r="J568" s="4">
        <f>$G$18+$G$7/$J$18*(-($A$18^2*'Phi(z,A)'!H557)+1)</f>
        <v>3.3302160022254736</v>
      </c>
      <c r="K568" s="4">
        <f t="shared" si="28"/>
        <v>27.944377099026443</v>
      </c>
    </row>
    <row r="569" spans="1:11" ht="12.75">
      <c r="A569">
        <v>0.548</v>
      </c>
      <c r="B569" s="4">
        <f>A569*'Freq res'!$C$11/2</f>
        <v>0.548</v>
      </c>
      <c r="C569" s="4">
        <f>A569*'Freq res'!$E$11/2</f>
        <v>0.215748031496063</v>
      </c>
      <c r="D569" s="4">
        <f>$G$18+$G$7/$J$18*($A$18^2*'Phi(z,A)'!H558+1)</f>
        <v>3.821010434909346</v>
      </c>
      <c r="E569" s="4">
        <f t="shared" si="26"/>
        <v>45.65031169325513</v>
      </c>
      <c r="G569" s="4">
        <f t="shared" si="27"/>
        <v>-0.548</v>
      </c>
      <c r="H569" s="4">
        <f>G569*'Freq res'!$C$11/2</f>
        <v>-0.548</v>
      </c>
      <c r="I569" s="4">
        <f>G569*'Freq res'!$E$11/2</f>
        <v>-0.215748031496063</v>
      </c>
      <c r="J569" s="4">
        <f>$G$18+$G$7/$J$18*(-($A$18^2*'Phi(z,A)'!H558)+1)</f>
        <v>3.3298883953870004</v>
      </c>
      <c r="K569" s="4">
        <f t="shared" si="28"/>
        <v>27.935223829410653</v>
      </c>
    </row>
    <row r="570" spans="1:11" ht="12.75">
      <c r="A570">
        <v>0.549</v>
      </c>
      <c r="B570" s="4">
        <f>A570*'Freq res'!$C$11/2</f>
        <v>0.549</v>
      </c>
      <c r="C570" s="4">
        <f>A570*'Freq res'!$E$11/2</f>
        <v>0.21614173228346456</v>
      </c>
      <c r="D570" s="4">
        <f>$G$18+$G$7/$J$18*($A$18^2*'Phi(z,A)'!H559+1)</f>
        <v>3.821337476241532</v>
      </c>
      <c r="E570" s="4">
        <f t="shared" si="26"/>
        <v>45.665243673560276</v>
      </c>
      <c r="G570" s="4">
        <f t="shared" si="27"/>
        <v>-0.549</v>
      </c>
      <c r="H570" s="4">
        <f>G570*'Freq res'!$C$11/2</f>
        <v>-0.549</v>
      </c>
      <c r="I570" s="4">
        <f>G570*'Freq res'!$E$11/2</f>
        <v>-0.21614173228346456</v>
      </c>
      <c r="J570" s="4">
        <f>$G$18+$G$7/$J$18*(-($A$18^2*'Phi(z,A)'!H559)+1)</f>
        <v>3.3295613540548143</v>
      </c>
      <c r="K570" s="4">
        <f t="shared" si="28"/>
        <v>27.926089350352083</v>
      </c>
    </row>
    <row r="571" spans="1:11" ht="12.75">
      <c r="A571">
        <v>0.55</v>
      </c>
      <c r="B571" s="4">
        <f>A571*'Freq res'!$C$11/2</f>
        <v>0.55</v>
      </c>
      <c r="C571" s="4">
        <f>A571*'Freq res'!$E$11/2</f>
        <v>0.21653543307086615</v>
      </c>
      <c r="D571" s="4">
        <f>$G$18+$G$7/$J$18*($A$18^2*'Phi(z,A)'!H560+1)</f>
        <v>3.8216639517937905</v>
      </c>
      <c r="E571" s="4">
        <f t="shared" si="26"/>
        <v>45.68015469311684</v>
      </c>
      <c r="G571" s="4">
        <f t="shared" si="27"/>
        <v>-0.55</v>
      </c>
      <c r="H571" s="4">
        <f>G571*'Freq res'!$C$11/2</f>
        <v>-0.55</v>
      </c>
      <c r="I571" s="4">
        <f>G571*'Freq res'!$E$11/2</f>
        <v>-0.21653543307086615</v>
      </c>
      <c r="J571" s="4">
        <f>$G$18+$G$7/$J$18*(-($A$18^2*'Phi(z,A)'!H560)+1)</f>
        <v>3.329234878502556</v>
      </c>
      <c r="K571" s="4">
        <f t="shared" si="28"/>
        <v>27.91697365301614</v>
      </c>
    </row>
    <row r="572" spans="1:11" ht="12.75">
      <c r="A572">
        <v>0.551</v>
      </c>
      <c r="B572" s="4">
        <f>A572*'Freq res'!$C$11/2</f>
        <v>0.551</v>
      </c>
      <c r="C572" s="4">
        <f>A572*'Freq res'!$E$11/2</f>
        <v>0.2169291338582677</v>
      </c>
      <c r="D572" s="4">
        <f>$G$18+$G$7/$J$18*($A$18^2*'Phi(z,A)'!H561+1)</f>
        <v>3.821989861295799</v>
      </c>
      <c r="E572" s="4">
        <f t="shared" si="26"/>
        <v>45.695044715852696</v>
      </c>
      <c r="G572" s="4">
        <f t="shared" si="27"/>
        <v>-0.551</v>
      </c>
      <c r="H572" s="4">
        <f>G572*'Freq res'!$C$11/2</f>
        <v>-0.551</v>
      </c>
      <c r="I572" s="4">
        <f>G572*'Freq res'!$E$11/2</f>
        <v>-0.2169291338582677</v>
      </c>
      <c r="J572" s="4">
        <f>$G$18+$G$7/$J$18*(-($A$18^2*'Phi(z,A)'!H561)+1)</f>
        <v>3.3289089690005476</v>
      </c>
      <c r="K572" s="4">
        <f t="shared" si="28"/>
        <v>27.90787672850289</v>
      </c>
    </row>
    <row r="573" spans="1:11" ht="12.75">
      <c r="A573">
        <v>0.552</v>
      </c>
      <c r="B573" s="4">
        <f>A573*'Freq res'!$C$11/2</f>
        <v>0.552</v>
      </c>
      <c r="C573" s="4">
        <f>A573*'Freq res'!$E$11/2</f>
        <v>0.2173228346456693</v>
      </c>
      <c r="D573" s="4">
        <f>$G$18+$G$7/$J$18*($A$18^2*'Phi(z,A)'!H562+1)</f>
        <v>3.822315204480553</v>
      </c>
      <c r="E573" s="4">
        <f t="shared" si="26"/>
        <v>45.70991370585916</v>
      </c>
      <c r="G573" s="4">
        <f t="shared" si="27"/>
        <v>-0.552</v>
      </c>
      <c r="H573" s="4">
        <f>G573*'Freq res'!$C$11/2</f>
        <v>-0.552</v>
      </c>
      <c r="I573" s="4">
        <f>G573*'Freq res'!$E$11/2</f>
        <v>-0.2173228346456693</v>
      </c>
      <c r="J573" s="4">
        <f>$G$18+$G$7/$J$18*(-($A$18^2*'Phi(z,A)'!H562)+1)</f>
        <v>3.3285836258157935</v>
      </c>
      <c r="K573" s="4">
        <f t="shared" si="28"/>
        <v>27.89879856784724</v>
      </c>
    </row>
    <row r="574" spans="1:11" ht="12.75">
      <c r="A574">
        <v>0.553</v>
      </c>
      <c r="B574" s="4">
        <f>A574*'Freq res'!$C$11/2</f>
        <v>0.553</v>
      </c>
      <c r="C574" s="4">
        <f>A574*'Freq res'!$E$11/2</f>
        <v>0.21771653543307087</v>
      </c>
      <c r="D574" s="4">
        <f>$G$18+$G$7/$J$18*($A$18^2*'Phi(z,A)'!H563+1)</f>
        <v>3.822639981084364</v>
      </c>
      <c r="E574" s="4">
        <f t="shared" si="26"/>
        <v>45.724761627391295</v>
      </c>
      <c r="G574" s="4">
        <f t="shared" si="27"/>
        <v>-0.553</v>
      </c>
      <c r="H574" s="4">
        <f>G574*'Freq res'!$C$11/2</f>
        <v>-0.553</v>
      </c>
      <c r="I574" s="4">
        <f>G574*'Freq res'!$E$11/2</f>
        <v>-0.21771653543307087</v>
      </c>
      <c r="J574" s="4">
        <f>$G$18+$G$7/$J$18*(-($A$18^2*'Phi(z,A)'!H563)+1)</f>
        <v>3.3282588492119825</v>
      </c>
      <c r="K574" s="4">
        <f t="shared" si="28"/>
        <v>27.88973916201913</v>
      </c>
    </row>
    <row r="575" spans="1:11" ht="12.75">
      <c r="A575">
        <v>0.554</v>
      </c>
      <c r="B575" s="4">
        <f>A575*'Freq res'!$C$11/2</f>
        <v>0.554</v>
      </c>
      <c r="C575" s="4">
        <f>A575*'Freq res'!$E$11/2</f>
        <v>0.21811023622047243</v>
      </c>
      <c r="D575" s="4">
        <f>$G$18+$G$7/$J$18*($A$18^2*'Phi(z,A)'!H564+1)</f>
        <v>3.8229641908468617</v>
      </c>
      <c r="E575" s="4">
        <f t="shared" si="26"/>
        <v>45.73958844486838</v>
      </c>
      <c r="G575" s="4">
        <f t="shared" si="27"/>
        <v>-0.554</v>
      </c>
      <c r="H575" s="4">
        <f>G575*'Freq res'!$C$11/2</f>
        <v>-0.554</v>
      </c>
      <c r="I575" s="4">
        <f>G575*'Freq res'!$E$11/2</f>
        <v>-0.21811023622047243</v>
      </c>
      <c r="J575" s="4">
        <f>$G$18+$G$7/$J$18*(-($A$18^2*'Phi(z,A)'!H564)+1)</f>
        <v>3.327934639449485</v>
      </c>
      <c r="K575" s="4">
        <f t="shared" si="28"/>
        <v>27.88069850192361</v>
      </c>
    </row>
    <row r="576" spans="1:11" ht="12.75">
      <c r="A576">
        <v>0.555</v>
      </c>
      <c r="B576" s="4">
        <f>A576*'Freq res'!$C$11/2</f>
        <v>0.555</v>
      </c>
      <c r="C576" s="4">
        <f>A576*'Freq res'!$E$11/2</f>
        <v>0.21850393700787402</v>
      </c>
      <c r="D576" s="4">
        <f>$G$18+$G$7/$J$18*($A$18^2*'Phi(z,A)'!H565+1)</f>
        <v>3.8232878335109888</v>
      </c>
      <c r="E576" s="4">
        <f t="shared" si="26"/>
        <v>45.75439412287406</v>
      </c>
      <c r="G576" s="4">
        <f t="shared" si="27"/>
        <v>-0.555</v>
      </c>
      <c r="H576" s="4">
        <f>G576*'Freq res'!$C$11/2</f>
        <v>-0.555</v>
      </c>
      <c r="I576" s="4">
        <f>G576*'Freq res'!$E$11/2</f>
        <v>-0.21850393700787402</v>
      </c>
      <c r="J576" s="4">
        <f>$G$18+$G$7/$J$18*(-($A$18^2*'Phi(z,A)'!H565)+1)</f>
        <v>3.3276109967853578</v>
      </c>
      <c r="K576" s="4">
        <f t="shared" si="28"/>
        <v>27.871676578401157</v>
      </c>
    </row>
    <row r="577" spans="1:11" ht="12.75">
      <c r="A577">
        <v>0.556</v>
      </c>
      <c r="B577" s="4">
        <f>A577*'Freq res'!$C$11/2</f>
        <v>0.556</v>
      </c>
      <c r="C577" s="4">
        <f>A577*'Freq res'!$E$11/2</f>
        <v>0.2188976377952756</v>
      </c>
      <c r="D577" s="4">
        <f>$G$18+$G$7/$J$18*($A$18^2*'Phi(z,A)'!H566+1)</f>
        <v>3.823610908823004</v>
      </c>
      <c r="E577" s="4">
        <f t="shared" si="26"/>
        <v>45.76917862615678</v>
      </c>
      <c r="G577" s="4">
        <f t="shared" si="27"/>
        <v>-0.556</v>
      </c>
      <c r="H577" s="4">
        <f>G577*'Freq res'!$C$11/2</f>
        <v>-0.556</v>
      </c>
      <c r="I577" s="4">
        <f>G577*'Freq res'!$E$11/2</f>
        <v>-0.2188976377952756</v>
      </c>
      <c r="J577" s="4">
        <f>$G$18+$G$7/$J$18*(-($A$18^2*'Phi(z,A)'!H566)+1)</f>
        <v>3.3272879214733426</v>
      </c>
      <c r="K577" s="4">
        <f t="shared" si="28"/>
        <v>27.862673382227722</v>
      </c>
    </row>
    <row r="578" spans="1:11" ht="12.75">
      <c r="A578">
        <v>0.557</v>
      </c>
      <c r="B578" s="4">
        <f>A578*'Freq res'!$C$11/2</f>
        <v>0.557</v>
      </c>
      <c r="C578" s="4">
        <f>A578*'Freq res'!$E$11/2</f>
        <v>0.21929133858267716</v>
      </c>
      <c r="D578" s="4">
        <f>$G$18+$G$7/$J$18*($A$18^2*'Phi(z,A)'!H567+1)</f>
        <v>3.8239334165324794</v>
      </c>
      <c r="E578" s="4">
        <f t="shared" si="26"/>
        <v>45.783941919630095</v>
      </c>
      <c r="G578" s="4">
        <f t="shared" si="27"/>
        <v>-0.557</v>
      </c>
      <c r="H578" s="4">
        <f>G578*'Freq res'!$C$11/2</f>
        <v>-0.557</v>
      </c>
      <c r="I578" s="4">
        <f>G578*'Freq res'!$E$11/2</f>
        <v>-0.21929133858267716</v>
      </c>
      <c r="J578" s="4">
        <f>$G$18+$G$7/$J$18*(-($A$18^2*'Phi(z,A)'!H567)+1)</f>
        <v>3.326965413763867</v>
      </c>
      <c r="K578" s="4">
        <f t="shared" si="28"/>
        <v>27.853688904114957</v>
      </c>
    </row>
    <row r="579" spans="1:11" ht="12.75">
      <c r="A579">
        <v>0.558</v>
      </c>
      <c r="B579" s="4">
        <f>A579*'Freq res'!$C$11/2</f>
        <v>0.558</v>
      </c>
      <c r="C579" s="4">
        <f>A579*'Freq res'!$E$11/2</f>
        <v>0.21968503937007874</v>
      </c>
      <c r="D579" s="4">
        <f>$G$18+$G$7/$J$18*($A$18^2*'Phi(z,A)'!H568+1)</f>
        <v>3.824255356392301</v>
      </c>
      <c r="E579" s="4">
        <f t="shared" si="26"/>
        <v>45.798683968373</v>
      </c>
      <c r="G579" s="4">
        <f t="shared" si="27"/>
        <v>-0.558</v>
      </c>
      <c r="H579" s="4">
        <f>G579*'Freq res'!$C$11/2</f>
        <v>-0.558</v>
      </c>
      <c r="I579" s="4">
        <f>G579*'Freq res'!$E$11/2</f>
        <v>-0.21968503937007874</v>
      </c>
      <c r="J579" s="4">
        <f>$G$18+$G$7/$J$18*(-($A$18^2*'Phi(z,A)'!H568)+1)</f>
        <v>3.3266434739040456</v>
      </c>
      <c r="K579" s="4">
        <f t="shared" si="28"/>
        <v>27.844723134710364</v>
      </c>
    </row>
    <row r="580" spans="1:11" ht="12.75">
      <c r="A580">
        <v>0.559</v>
      </c>
      <c r="B580" s="4">
        <f>A580*'Freq res'!$C$11/2</f>
        <v>0.559</v>
      </c>
      <c r="C580" s="4">
        <f>A580*'Freq res'!$E$11/2</f>
        <v>0.22007874015748033</v>
      </c>
      <c r="D580" s="4">
        <f>$G$18+$G$7/$J$18*($A$18^2*'Phi(z,A)'!H569+1)</f>
        <v>3.8245767281586653</v>
      </c>
      <c r="E580" s="4">
        <f t="shared" si="26"/>
        <v>45.813404737630194</v>
      </c>
      <c r="G580" s="4">
        <f t="shared" si="27"/>
        <v>-0.559</v>
      </c>
      <c r="H580" s="4">
        <f>G580*'Freq res'!$C$11/2</f>
        <v>-0.559</v>
      </c>
      <c r="I580" s="4">
        <f>G580*'Freq res'!$E$11/2</f>
        <v>-0.22007874015748033</v>
      </c>
      <c r="J580" s="4">
        <f>$G$18+$G$7/$J$18*(-($A$18^2*'Phi(z,A)'!H569)+1)</f>
        <v>3.326322102137681</v>
      </c>
      <c r="K580" s="4">
        <f t="shared" si="28"/>
        <v>27.835776064597503</v>
      </c>
    </row>
    <row r="581" spans="1:11" ht="12.75">
      <c r="A581">
        <v>0.56</v>
      </c>
      <c r="B581" s="4">
        <f>A581*'Freq res'!$C$11/2</f>
        <v>0.56</v>
      </c>
      <c r="C581" s="4">
        <f>A581*'Freq res'!$E$11/2</f>
        <v>0.2204724409448819</v>
      </c>
      <c r="D581" s="4">
        <f>$G$18+$G$7/$J$18*($A$18^2*'Phi(z,A)'!H570+1)</f>
        <v>3.824897531591081</v>
      </c>
      <c r="E581" s="4">
        <f t="shared" si="26"/>
        <v>45.82810419281244</v>
      </c>
      <c r="G581" s="4">
        <f t="shared" si="27"/>
        <v>-0.56</v>
      </c>
      <c r="H581" s="4">
        <f>G581*'Freq res'!$C$11/2</f>
        <v>-0.56</v>
      </c>
      <c r="I581" s="4">
        <f>G581*'Freq res'!$E$11/2</f>
        <v>-0.2204724409448819</v>
      </c>
      <c r="J581" s="4">
        <f>$G$18+$G$7/$J$18*(-($A$18^2*'Phi(z,A)'!H570)+1)</f>
        <v>3.3260012987052656</v>
      </c>
      <c r="K581" s="4">
        <f t="shared" si="28"/>
        <v>27.826847684296123</v>
      </c>
    </row>
    <row r="582" spans="1:11" ht="12.75">
      <c r="A582">
        <v>0.561</v>
      </c>
      <c r="B582" s="4">
        <f>A582*'Freq res'!$C$11/2</f>
        <v>0.561</v>
      </c>
      <c r="C582" s="4">
        <f>A582*'Freq res'!$E$11/2</f>
        <v>0.22086614173228347</v>
      </c>
      <c r="D582" s="4">
        <f>$G$18+$G$7/$J$18*($A$18^2*'Phi(z,A)'!H571+1)</f>
        <v>3.8252177664523663</v>
      </c>
      <c r="E582" s="4">
        <f t="shared" si="26"/>
        <v>45.842782299496896</v>
      </c>
      <c r="G582" s="4">
        <f t="shared" si="27"/>
        <v>-0.561</v>
      </c>
      <c r="H582" s="4">
        <f>G582*'Freq res'!$C$11/2</f>
        <v>-0.561</v>
      </c>
      <c r="I582" s="4">
        <f>G582*'Freq res'!$E$11/2</f>
        <v>-0.22086614173228347</v>
      </c>
      <c r="J582" s="4">
        <f>$G$18+$G$7/$J$18*(-($A$18^2*'Phi(z,A)'!H571)+1)</f>
        <v>3.32568106384398</v>
      </c>
      <c r="K582" s="4">
        <f t="shared" si="28"/>
        <v>27.81793798426235</v>
      </c>
    </row>
    <row r="583" spans="1:11" ht="12.75">
      <c r="A583">
        <v>0.562</v>
      </c>
      <c r="B583" s="4">
        <f>A583*'Freq res'!$C$11/2</f>
        <v>0.562</v>
      </c>
      <c r="C583" s="4">
        <f>A583*'Freq res'!$E$11/2</f>
        <v>0.22125984251968503</v>
      </c>
      <c r="D583" s="4">
        <f>$G$18+$G$7/$J$18*($A$18^2*'Phi(z,A)'!H572+1)</f>
        <v>3.82553743250865</v>
      </c>
      <c r="E583" s="4">
        <f t="shared" si="26"/>
        <v>45.8574390234274</v>
      </c>
      <c r="G583" s="4">
        <f t="shared" si="27"/>
        <v>-0.562</v>
      </c>
      <c r="H583" s="4">
        <f>G583*'Freq res'!$C$11/2</f>
        <v>-0.562</v>
      </c>
      <c r="I583" s="4">
        <f>G583*'Freq res'!$E$11/2</f>
        <v>-0.22125984251968503</v>
      </c>
      <c r="J583" s="4">
        <f>$G$18+$G$7/$J$18*(-($A$18^2*'Phi(z,A)'!H572)+1)</f>
        <v>3.3253613977876966</v>
      </c>
      <c r="K583" s="4">
        <f t="shared" si="28"/>
        <v>27.80904695488884</v>
      </c>
    </row>
    <row r="584" spans="1:11" ht="12.75">
      <c r="A584">
        <v>0.563</v>
      </c>
      <c r="B584" s="4">
        <f>A584*'Freq res'!$C$11/2</f>
        <v>0.563</v>
      </c>
      <c r="C584" s="4">
        <f>A584*'Freq res'!$E$11/2</f>
        <v>0.2216535433070866</v>
      </c>
      <c r="D584" s="4">
        <f>$G$18+$G$7/$J$18*($A$18^2*'Phi(z,A)'!H573+1)</f>
        <v>3.825856529529368</v>
      </c>
      <c r="E584" s="4">
        <f t="shared" si="26"/>
        <v>45.872074330514785</v>
      </c>
      <c r="G584" s="4">
        <f t="shared" si="27"/>
        <v>-0.563</v>
      </c>
      <c r="H584" s="4">
        <f>G584*'Freq res'!$C$11/2</f>
        <v>-0.563</v>
      </c>
      <c r="I584" s="4">
        <f>G584*'Freq res'!$E$11/2</f>
        <v>-0.2216535433070866</v>
      </c>
      <c r="J584" s="4">
        <f>$G$18+$G$7/$J$18*(-($A$18^2*'Phi(z,A)'!H573)+1)</f>
        <v>3.3250423007669787</v>
      </c>
      <c r="K584" s="4">
        <f t="shared" si="28"/>
        <v>27.800174586504976</v>
      </c>
    </row>
    <row r="585" spans="1:11" ht="12.75">
      <c r="A585">
        <v>0.564</v>
      </c>
      <c r="B585" s="4">
        <f>A585*'Freq res'!$C$11/2</f>
        <v>0.564</v>
      </c>
      <c r="C585" s="4">
        <f>A585*'Freq res'!$E$11/2</f>
        <v>0.22204724409448814</v>
      </c>
      <c r="D585" s="4">
        <f>$G$18+$G$7/$J$18*($A$18^2*'Phi(z,A)'!H574+1)</f>
        <v>3.8261750572872635</v>
      </c>
      <c r="E585" s="4">
        <f t="shared" si="26"/>
        <v>45.88668818683719</v>
      </c>
      <c r="G585" s="4">
        <f t="shared" si="27"/>
        <v>-0.564</v>
      </c>
      <c r="H585" s="4">
        <f>G585*'Freq res'!$C$11/2</f>
        <v>-0.564</v>
      </c>
      <c r="I585" s="4">
        <f>G585*'Freq res'!$E$11/2</f>
        <v>-0.22204724409448814</v>
      </c>
      <c r="J585" s="4">
        <f>$G$18+$G$7/$J$18*(-($A$18^2*'Phi(z,A)'!H574)+1)</f>
        <v>3.324723773009083</v>
      </c>
      <c r="K585" s="4">
        <f t="shared" si="28"/>
        <v>27.791320869377017</v>
      </c>
    </row>
    <row r="586" spans="1:11" ht="12.75">
      <c r="A586">
        <v>0.565</v>
      </c>
      <c r="B586" s="4">
        <f>A586*'Freq res'!$C$11/2</f>
        <v>0.565</v>
      </c>
      <c r="C586" s="4">
        <f>A586*'Freq res'!$E$11/2</f>
        <v>0.22244094488188973</v>
      </c>
      <c r="D586" s="4">
        <f>$G$18+$G$7/$J$18*($A$18^2*'Phi(z,A)'!H575+1)</f>
        <v>3.8264930155583863</v>
      </c>
      <c r="E586" s="4">
        <f t="shared" si="26"/>
        <v>45.90128055864035</v>
      </c>
      <c r="G586" s="4">
        <f t="shared" si="27"/>
        <v>-0.565</v>
      </c>
      <c r="H586" s="4">
        <f>G586*'Freq res'!$C$11/2</f>
        <v>-0.565</v>
      </c>
      <c r="I586" s="4">
        <f>G586*'Freq res'!$E$11/2</f>
        <v>-0.22244094488188973</v>
      </c>
      <c r="J586" s="4">
        <f>$G$18+$G$7/$J$18*(-($A$18^2*'Phi(z,A)'!H575)+1)</f>
        <v>3.3244058147379603</v>
      </c>
      <c r="K586" s="4">
        <f t="shared" si="28"/>
        <v>27.7824857937083</v>
      </c>
    </row>
    <row r="587" spans="1:11" ht="12.75">
      <c r="A587">
        <v>0.566</v>
      </c>
      <c r="B587" s="4">
        <f>A587*'Freq res'!$C$11/2</f>
        <v>0.566</v>
      </c>
      <c r="C587" s="4">
        <f>A587*'Freq res'!$E$11/2</f>
        <v>0.2228346456692913</v>
      </c>
      <c r="D587" s="4">
        <f>$G$18+$G$7/$J$18*($A$18^2*'Phi(z,A)'!H576+1)</f>
        <v>3.826810404122092</v>
      </c>
      <c r="E587" s="4">
        <f t="shared" si="26"/>
        <v>45.91585141233795</v>
      </c>
      <c r="G587" s="4">
        <f t="shared" si="27"/>
        <v>-0.566</v>
      </c>
      <c r="H587" s="4">
        <f>G587*'Freq res'!$C$11/2</f>
        <v>-0.566</v>
      </c>
      <c r="I587" s="4">
        <f>G587*'Freq res'!$E$11/2</f>
        <v>-0.2228346456692913</v>
      </c>
      <c r="J587" s="4">
        <f>$G$18+$G$7/$J$18*(-($A$18^2*'Phi(z,A)'!H576)+1)</f>
        <v>3.3240884261742547</v>
      </c>
      <c r="K587" s="4">
        <f t="shared" si="28"/>
        <v>27.773669349639334</v>
      </c>
    </row>
    <row r="588" spans="1:11" ht="12.75">
      <c r="A588">
        <v>0.567</v>
      </c>
      <c r="B588" s="4">
        <f>A588*'Freq res'!$C$11/2</f>
        <v>0.567</v>
      </c>
      <c r="C588" s="4">
        <f>A588*'Freq res'!$E$11/2</f>
        <v>0.22322834645669287</v>
      </c>
      <c r="D588" s="4">
        <f>$G$18+$G$7/$J$18*($A$18^2*'Phi(z,A)'!H577+1)</f>
        <v>3.8271272227610384</v>
      </c>
      <c r="E588" s="4">
        <f t="shared" si="26"/>
        <v>45.93040071451184</v>
      </c>
      <c r="G588" s="4">
        <f t="shared" si="27"/>
        <v>-0.567</v>
      </c>
      <c r="H588" s="4">
        <f>G588*'Freq res'!$C$11/2</f>
        <v>-0.567</v>
      </c>
      <c r="I588" s="4">
        <f>G588*'Freq res'!$E$11/2</f>
        <v>-0.22322834645669287</v>
      </c>
      <c r="J588" s="4">
        <f>$G$18+$G$7/$J$18*(-($A$18^2*'Phi(z,A)'!H577)+1)</f>
        <v>3.323771607535308</v>
      </c>
      <c r="K588" s="4">
        <f t="shared" si="28"/>
        <v>27.764871527248076</v>
      </c>
    </row>
    <row r="589" spans="1:11" ht="12.75">
      <c r="A589">
        <v>0.568</v>
      </c>
      <c r="B589" s="4">
        <f>A589*'Freq res'!$C$11/2</f>
        <v>0.568</v>
      </c>
      <c r="C589" s="4">
        <f>A589*'Freq res'!$E$11/2</f>
        <v>0.22362204724409446</v>
      </c>
      <c r="D589" s="4">
        <f>$G$18+$G$7/$J$18*($A$18^2*'Phi(z,A)'!H578+1)</f>
        <v>3.8274434712611884</v>
      </c>
      <c r="E589" s="4">
        <f t="shared" si="26"/>
        <v>45.94492843191243</v>
      </c>
      <c r="G589" s="4">
        <f t="shared" si="27"/>
        <v>-0.568</v>
      </c>
      <c r="H589" s="4">
        <f>G589*'Freq res'!$C$11/2</f>
        <v>-0.568</v>
      </c>
      <c r="I589" s="4">
        <f>G589*'Freq res'!$E$11/2</f>
        <v>-0.22362204724409446</v>
      </c>
      <c r="J589" s="4">
        <f>$G$18+$G$7/$J$18*(-($A$18^2*'Phi(z,A)'!H578)+1)</f>
        <v>3.323455359035158</v>
      </c>
      <c r="K589" s="4">
        <f t="shared" si="28"/>
        <v>27.756092316550003</v>
      </c>
    </row>
    <row r="590" spans="1:11" ht="12.75">
      <c r="A590">
        <v>0.569</v>
      </c>
      <c r="B590" s="4">
        <f>A590*'Freq res'!$C$11/2</f>
        <v>0.569</v>
      </c>
      <c r="C590" s="4">
        <f>A590*'Freq res'!$E$11/2</f>
        <v>0.22401574803149601</v>
      </c>
      <c r="D590" s="4">
        <f>$G$18+$G$7/$J$18*($A$18^2*'Phi(z,A)'!H579+1)</f>
        <v>3.8277591494118055</v>
      </c>
      <c r="E590" s="4">
        <f t="shared" si="26"/>
        <v>45.959434531458925</v>
      </c>
      <c r="G590" s="4">
        <f t="shared" si="27"/>
        <v>-0.569</v>
      </c>
      <c r="H590" s="4">
        <f>G590*'Freq res'!$C$11/2</f>
        <v>-0.569</v>
      </c>
      <c r="I590" s="4">
        <f>G590*'Freq res'!$E$11/2</f>
        <v>-0.22401574803149601</v>
      </c>
      <c r="J590" s="4">
        <f>$G$18+$G$7/$J$18*(-($A$18^2*'Phi(z,A)'!H579)+1)</f>
        <v>3.323139680884541</v>
      </c>
      <c r="K590" s="4">
        <f t="shared" si="28"/>
        <v>27.747331707498343</v>
      </c>
    </row>
    <row r="591" spans="1:11" ht="12.75">
      <c r="A591">
        <v>0.57</v>
      </c>
      <c r="B591" s="4">
        <f>A591*'Freq res'!$C$11/2</f>
        <v>0.57</v>
      </c>
      <c r="C591" s="4">
        <f>A591*'Freq res'!$E$11/2</f>
        <v>0.2244094488188976</v>
      </c>
      <c r="D591" s="4">
        <f>$G$18+$G$7/$J$18*($A$18^2*'Phi(z,A)'!H580+1)</f>
        <v>3.828074257005454</v>
      </c>
      <c r="E591" s="4">
        <f t="shared" si="26"/>
        <v>45.97391898023962</v>
      </c>
      <c r="G591" s="4">
        <f t="shared" si="27"/>
        <v>-0.57</v>
      </c>
      <c r="H591" s="4">
        <f>G591*'Freq res'!$C$11/2</f>
        <v>-0.57</v>
      </c>
      <c r="I591" s="4">
        <f>G591*'Freq res'!$E$11/2</f>
        <v>-0.2244094488188976</v>
      </c>
      <c r="J591" s="4">
        <f>$G$18+$G$7/$J$18*(-($A$18^2*'Phi(z,A)'!H580)+1)</f>
        <v>3.3228245732908928</v>
      </c>
      <c r="K591" s="4">
        <f t="shared" si="28"/>
        <v>27.738589689984217</v>
      </c>
    </row>
    <row r="592" spans="1:11" ht="12.75">
      <c r="A592">
        <v>0.571</v>
      </c>
      <c r="B592" s="4">
        <f>A592*'Freq res'!$C$11/2</f>
        <v>0.571</v>
      </c>
      <c r="C592" s="4">
        <f>A592*'Freq res'!$E$11/2</f>
        <v>0.22480314960629919</v>
      </c>
      <c r="D592" s="4">
        <f>$G$18+$G$7/$J$18*($A$18^2*'Phi(z,A)'!H581+1)</f>
        <v>3.828388793837997</v>
      </c>
      <c r="E592" s="4">
        <f t="shared" si="26"/>
        <v>45.988381745512214</v>
      </c>
      <c r="G592" s="4">
        <f t="shared" si="27"/>
        <v>-0.571</v>
      </c>
      <c r="H592" s="4">
        <f>G592*'Freq res'!$C$11/2</f>
        <v>-0.571</v>
      </c>
      <c r="I592" s="4">
        <f>G592*'Freq res'!$E$11/2</f>
        <v>-0.22480314960629919</v>
      </c>
      <c r="J592" s="4">
        <f>$G$18+$G$7/$J$18*(-($A$18^2*'Phi(z,A)'!H581)+1)</f>
        <v>3.3225100364583495</v>
      </c>
      <c r="K592" s="4">
        <f t="shared" si="28"/>
        <v>27.72986625383682</v>
      </c>
    </row>
    <row r="593" spans="1:11" ht="12.75">
      <c r="A593">
        <v>0.572</v>
      </c>
      <c r="B593" s="4">
        <f>A593*'Freq res'!$C$11/2</f>
        <v>0.572</v>
      </c>
      <c r="C593" s="4">
        <f>A593*'Freq res'!$E$11/2</f>
        <v>0.22519685039370074</v>
      </c>
      <c r="D593" s="4">
        <f>$G$18+$G$7/$J$18*($A$18^2*'Phi(z,A)'!H582+1)</f>
        <v>3.828702759708597</v>
      </c>
      <c r="E593" s="4">
        <f t="shared" si="26"/>
        <v>46.0028227947041</v>
      </c>
      <c r="G593" s="4">
        <f t="shared" si="27"/>
        <v>-0.572</v>
      </c>
      <c r="H593" s="4">
        <f>G593*'Freq res'!$C$11/2</f>
        <v>-0.572</v>
      </c>
      <c r="I593" s="4">
        <f>G593*'Freq res'!$E$11/2</f>
        <v>-0.22519685039370074</v>
      </c>
      <c r="J593" s="4">
        <f>$G$18+$G$7/$J$18*(-($A$18^2*'Phi(z,A)'!H582)+1)</f>
        <v>3.3221960705877494</v>
      </c>
      <c r="K593" s="4">
        <f t="shared" si="28"/>
        <v>27.721161388823578</v>
      </c>
    </row>
    <row r="594" spans="1:11" ht="12.75">
      <c r="A594">
        <v>0.573</v>
      </c>
      <c r="B594" s="4">
        <f>A594*'Freq res'!$C$11/2</f>
        <v>0.573</v>
      </c>
      <c r="C594" s="4">
        <f>A594*'Freq res'!$E$11/2</f>
        <v>0.22559055118110233</v>
      </c>
      <c r="D594" s="4">
        <f>$G$18+$G$7/$J$18*($A$18^2*'Phi(z,A)'!H583+1)</f>
        <v>3.8290161544197128</v>
      </c>
      <c r="E594" s="4">
        <f t="shared" si="26"/>
        <v>46.01724209541262</v>
      </c>
      <c r="G594" s="4">
        <f t="shared" si="27"/>
        <v>-0.573</v>
      </c>
      <c r="H594" s="4">
        <f>G594*'Freq res'!$C$11/2</f>
        <v>-0.573</v>
      </c>
      <c r="I594" s="4">
        <f>G594*'Freq res'!$E$11/2</f>
        <v>-0.22559055118110233</v>
      </c>
      <c r="J594" s="4">
        <f>$G$18+$G$7/$J$18*(-($A$18^2*'Phi(z,A)'!H583)+1)</f>
        <v>3.3218826758766338</v>
      </c>
      <c r="K594" s="4">
        <f t="shared" si="28"/>
        <v>27.712475084650325</v>
      </c>
    </row>
    <row r="595" spans="1:11" ht="12.75">
      <c r="A595">
        <v>0.574</v>
      </c>
      <c r="B595" s="4">
        <f>A595*'Freq res'!$C$11/2</f>
        <v>0.574</v>
      </c>
      <c r="C595" s="4">
        <f>A595*'Freq res'!$E$11/2</f>
        <v>0.2259842519685039</v>
      </c>
      <c r="D595" s="4">
        <f>$G$18+$G$7/$J$18*($A$18^2*'Phi(z,A)'!H584+1)</f>
        <v>3.8293289777770987</v>
      </c>
      <c r="E595" s="4">
        <f t="shared" si="26"/>
        <v>46.03163961540541</v>
      </c>
      <c r="G595" s="4">
        <f t="shared" si="27"/>
        <v>-0.574</v>
      </c>
      <c r="H595" s="4">
        <f>G595*'Freq res'!$C$11/2</f>
        <v>-0.574</v>
      </c>
      <c r="I595" s="4">
        <f>G595*'Freq res'!$E$11/2</f>
        <v>-0.2259842519685039</v>
      </c>
      <c r="J595" s="4">
        <f>$G$18+$G$7/$J$18*(-($A$18^2*'Phi(z,A)'!H584)+1)</f>
        <v>3.321569852519248</v>
      </c>
      <c r="K595" s="4">
        <f t="shared" si="28"/>
        <v>27.70380733096146</v>
      </c>
    </row>
    <row r="596" spans="1:11" ht="12.75">
      <c r="A596">
        <v>0.575</v>
      </c>
      <c r="B596" s="4">
        <f>A596*'Freq res'!$C$11/2</f>
        <v>0.575</v>
      </c>
      <c r="C596" s="4">
        <f>A596*'Freq res'!$E$11/2</f>
        <v>0.22637795275590547</v>
      </c>
      <c r="D596" s="4">
        <f>$G$18+$G$7/$J$18*($A$18^2*'Phi(z,A)'!H585+1)</f>
        <v>3.8296412295898032</v>
      </c>
      <c r="E596" s="4">
        <f t="shared" si="26"/>
        <v>46.0460153226206</v>
      </c>
      <c r="G596" s="4">
        <f t="shared" si="27"/>
        <v>-0.575</v>
      </c>
      <c r="H596" s="4">
        <f>G596*'Freq res'!$C$11/2</f>
        <v>-0.575</v>
      </c>
      <c r="I596" s="4">
        <f>G596*'Freq res'!$E$11/2</f>
        <v>-0.22637795275590547</v>
      </c>
      <c r="J596" s="4">
        <f>$G$18+$G$7/$J$18*(-($A$18^2*'Phi(z,A)'!H585)+1)</f>
        <v>3.3212576007065433</v>
      </c>
      <c r="K596" s="4">
        <f t="shared" si="28"/>
        <v>27.695158117340142</v>
      </c>
    </row>
    <row r="597" spans="1:11" ht="12.75">
      <c r="A597">
        <v>0.576</v>
      </c>
      <c r="B597" s="4">
        <f>A597*'Freq res'!$C$11/2</f>
        <v>0.576</v>
      </c>
      <c r="C597" s="4">
        <f>A597*'Freq res'!$E$11/2</f>
        <v>0.22677165354330706</v>
      </c>
      <c r="D597" s="4">
        <f>$G$18+$G$7/$J$18*($A$18^2*'Phi(z,A)'!H586+1)</f>
        <v>3.829952909670168</v>
      </c>
      <c r="E597" s="4">
        <f aca="true" t="shared" si="29" ref="E597:E660">EXP(D597)</f>
        <v>46.06036918516715</v>
      </c>
      <c r="G597" s="4">
        <f aca="true" t="shared" si="30" ref="G597:G660">-A597</f>
        <v>-0.576</v>
      </c>
      <c r="H597" s="4">
        <f>G597*'Freq res'!$C$11/2</f>
        <v>-0.576</v>
      </c>
      <c r="I597" s="4">
        <f>G597*'Freq res'!$E$11/2</f>
        <v>-0.22677165354330706</v>
      </c>
      <c r="J597" s="4">
        <f>$G$18+$G$7/$J$18*(-($A$18^2*'Phi(z,A)'!H586)+1)</f>
        <v>3.3209459206261784</v>
      </c>
      <c r="K597" s="4">
        <f aca="true" t="shared" si="31" ref="K597:K660">EXP(J597)</f>
        <v>27.686527433308427</v>
      </c>
    </row>
    <row r="598" spans="1:11" ht="12.75">
      <c r="A598">
        <v>0.577</v>
      </c>
      <c r="B598" s="4">
        <f>A598*'Freq res'!$C$11/2</f>
        <v>0.577</v>
      </c>
      <c r="C598" s="4">
        <f>A598*'Freq res'!$E$11/2</f>
        <v>0.2271653543307086</v>
      </c>
      <c r="D598" s="4">
        <f>$G$18+$G$7/$J$18*($A$18^2*'Phi(z,A)'!H587+1)</f>
        <v>3.8302640178338265</v>
      </c>
      <c r="E598" s="4">
        <f t="shared" si="29"/>
        <v>46.074701171325124</v>
      </c>
      <c r="G598" s="4">
        <f t="shared" si="30"/>
        <v>-0.577</v>
      </c>
      <c r="H598" s="4">
        <f>G598*'Freq res'!$C$11/2</f>
        <v>-0.577</v>
      </c>
      <c r="I598" s="4">
        <f>G598*'Freq res'!$E$11/2</f>
        <v>-0.2271653543307086</v>
      </c>
      <c r="J598" s="4">
        <f>$G$18+$G$7/$J$18*(-($A$18^2*'Phi(z,A)'!H587)+1)</f>
        <v>3.3206348124625196</v>
      </c>
      <c r="K598" s="4">
        <f t="shared" si="31"/>
        <v>27.67791526832744</v>
      </c>
    </row>
    <row r="599" spans="1:11" ht="12.75">
      <c r="A599">
        <v>0.578</v>
      </c>
      <c r="B599" s="4">
        <f>A599*'Freq res'!$C$11/2</f>
        <v>0.578</v>
      </c>
      <c r="C599" s="4">
        <f>A599*'Freq res'!$E$11/2</f>
        <v>0.2275590551181102</v>
      </c>
      <c r="D599" s="4">
        <f>$G$18+$G$7/$J$18*($A$18^2*'Phi(z,A)'!H588+1)</f>
        <v>3.8305745538997025</v>
      </c>
      <c r="E599" s="4">
        <f t="shared" si="29"/>
        <v>46.089011249545976</v>
      </c>
      <c r="G599" s="4">
        <f t="shared" si="30"/>
        <v>-0.578</v>
      </c>
      <c r="H599" s="4">
        <f>G599*'Freq res'!$C$11/2</f>
        <v>-0.578</v>
      </c>
      <c r="I599" s="4">
        <f>G599*'Freq res'!$E$11/2</f>
        <v>-0.2275590551181102</v>
      </c>
      <c r="J599" s="4">
        <f>$G$18+$G$7/$J$18*(-($A$18^2*'Phi(z,A)'!H588)+1)</f>
        <v>3.320324276396644</v>
      </c>
      <c r="K599" s="4">
        <f t="shared" si="31"/>
        <v>27.66932161179758</v>
      </c>
    </row>
    <row r="600" spans="1:11" ht="12.75">
      <c r="A600">
        <v>0.579</v>
      </c>
      <c r="B600" s="4">
        <f>A600*'Freq res'!$C$11/2</f>
        <v>0.579</v>
      </c>
      <c r="C600" s="4">
        <f>A600*'Freq res'!$E$11/2</f>
        <v>0.22795275590551178</v>
      </c>
      <c r="D600" s="4">
        <f>$G$18+$G$7/$J$18*($A$18^2*'Phi(z,A)'!H589+1)</f>
        <v>3.830884517690007</v>
      </c>
      <c r="E600" s="4">
        <f t="shared" si="29"/>
        <v>46.103299388452726</v>
      </c>
      <c r="G600" s="4">
        <f t="shared" si="30"/>
        <v>-0.579</v>
      </c>
      <c r="H600" s="4">
        <f>G600*'Freq res'!$C$11/2</f>
        <v>-0.579</v>
      </c>
      <c r="I600" s="4">
        <f>G600*'Freq res'!$E$11/2</f>
        <v>-0.22795275590551178</v>
      </c>
      <c r="J600" s="4">
        <f>$G$18+$G$7/$J$18*(-($A$18^2*'Phi(z,A)'!H589)+1)</f>
        <v>3.3200143126063395</v>
      </c>
      <c r="K600" s="4">
        <f t="shared" si="31"/>
        <v>27.660746453058643</v>
      </c>
    </row>
    <row r="601" spans="1:11" ht="12.75">
      <c r="A601">
        <v>0.58</v>
      </c>
      <c r="B601" s="4">
        <f>A601*'Freq res'!$C$11/2</f>
        <v>0.58</v>
      </c>
      <c r="C601" s="4">
        <f>A601*'Freq res'!$E$11/2</f>
        <v>0.22834645669291334</v>
      </c>
      <c r="D601" s="4">
        <f>$G$18+$G$7/$J$18*($A$18^2*'Phi(z,A)'!H590+1)</f>
        <v>3.8311939090302407</v>
      </c>
      <c r="E601" s="4">
        <f t="shared" si="29"/>
        <v>46.11756555684039</v>
      </c>
      <c r="G601" s="4">
        <f t="shared" si="30"/>
        <v>-0.58</v>
      </c>
      <c r="H601" s="4">
        <f>G601*'Freq res'!$C$11/2</f>
        <v>-0.58</v>
      </c>
      <c r="I601" s="4">
        <f>G601*'Freq res'!$E$11/2</f>
        <v>-0.22834645669291334</v>
      </c>
      <c r="J601" s="4">
        <f>$G$18+$G$7/$J$18*(-($A$18^2*'Phi(z,A)'!H590)+1)</f>
        <v>3.319704921266106</v>
      </c>
      <c r="K601" s="4">
        <f t="shared" si="31"/>
        <v>27.652189781389982</v>
      </c>
    </row>
    <row r="602" spans="1:11" ht="12.75">
      <c r="A602">
        <v>0.581</v>
      </c>
      <c r="B602" s="4">
        <f>A602*'Freq res'!$C$11/2</f>
        <v>0.581</v>
      </c>
      <c r="C602" s="4">
        <f>A602*'Freq res'!$E$11/2</f>
        <v>0.22874015748031493</v>
      </c>
      <c r="D602" s="4">
        <f>$G$18+$G$7/$J$18*($A$18^2*'Phi(z,A)'!H591+1)</f>
        <v>3.831502727749188</v>
      </c>
      <c r="E602" s="4">
        <f t="shared" si="29"/>
        <v>46.1318097236761</v>
      </c>
      <c r="G602" s="4">
        <f t="shared" si="30"/>
        <v>-0.581</v>
      </c>
      <c r="H602" s="4">
        <f>G602*'Freq res'!$C$11/2</f>
        <v>-0.581</v>
      </c>
      <c r="I602" s="4">
        <f>G602*'Freq res'!$E$11/2</f>
        <v>-0.22874015748031493</v>
      </c>
      <c r="J602" s="4">
        <f>$G$18+$G$7/$J$18*(-($A$18^2*'Phi(z,A)'!H591)+1)</f>
        <v>3.3193961025471586</v>
      </c>
      <c r="K602" s="4">
        <f t="shared" si="31"/>
        <v>27.64365158601074</v>
      </c>
    </row>
    <row r="603" spans="1:11" ht="12.75">
      <c r="A603">
        <v>0.582</v>
      </c>
      <c r="B603" s="4">
        <f>A603*'Freq res'!$C$11/2</f>
        <v>0.582</v>
      </c>
      <c r="C603" s="4">
        <f>A603*'Freq res'!$E$11/2</f>
        <v>0.2291338582677165</v>
      </c>
      <c r="D603" s="4">
        <f>$G$18+$G$7/$J$18*($A$18^2*'Phi(z,A)'!H592+1)</f>
        <v>3.831810973678919</v>
      </c>
      <c r="E603" s="4">
        <f t="shared" si="29"/>
        <v>46.14603185809947</v>
      </c>
      <c r="G603" s="4">
        <f t="shared" si="30"/>
        <v>-0.582</v>
      </c>
      <c r="H603" s="4">
        <f>G603*'Freq res'!$C$11/2</f>
        <v>-0.582</v>
      </c>
      <c r="I603" s="4">
        <f>G603*'Freq res'!$E$11/2</f>
        <v>-0.2291338582677165</v>
      </c>
      <c r="J603" s="4">
        <f>$G$18+$G$7/$J$18*(-($A$18^2*'Phi(z,A)'!H592)+1)</f>
        <v>3.3190878566174273</v>
      </c>
      <c r="K603" s="4">
        <f t="shared" si="31"/>
        <v>27.63513185607994</v>
      </c>
    </row>
    <row r="604" spans="1:11" ht="12.75">
      <c r="A604">
        <v>0.583</v>
      </c>
      <c r="B604" s="4">
        <f>A604*'Freq res'!$C$11/2</f>
        <v>0.583</v>
      </c>
      <c r="C604" s="4">
        <f>A604*'Freq res'!$E$11/2</f>
        <v>0.22952755905511807</v>
      </c>
      <c r="D604" s="4">
        <f>$G$18+$G$7/$J$18*($A$18^2*'Phi(z,A)'!H593+1)</f>
        <v>3.8321186466547865</v>
      </c>
      <c r="E604" s="4">
        <f t="shared" si="29"/>
        <v>46.1602319294228</v>
      </c>
      <c r="G604" s="4">
        <f t="shared" si="30"/>
        <v>-0.583</v>
      </c>
      <c r="H604" s="4">
        <f>G604*'Freq res'!$C$11/2</f>
        <v>-0.583</v>
      </c>
      <c r="I604" s="4">
        <f>G604*'Freq res'!$E$11/2</f>
        <v>-0.22952755905511807</v>
      </c>
      <c r="J604" s="4">
        <f>$G$18+$G$7/$J$18*(-($A$18^2*'Phi(z,A)'!H593)+1)</f>
        <v>3.31878018364156</v>
      </c>
      <c r="K604" s="4">
        <f t="shared" si="31"/>
        <v>27.626630580696705</v>
      </c>
    </row>
    <row r="605" spans="1:11" ht="12.75">
      <c r="A605">
        <v>0.584</v>
      </c>
      <c r="B605" s="4">
        <f>A605*'Freq res'!$C$11/2</f>
        <v>0.584</v>
      </c>
      <c r="C605" s="4">
        <f>A605*'Freq res'!$E$11/2</f>
        <v>0.22992125984251965</v>
      </c>
      <c r="D605" s="4">
        <f>$G$18+$G$7/$J$18*($A$18^2*'Phi(z,A)'!H594+1)</f>
        <v>3.8324257465154234</v>
      </c>
      <c r="E605" s="4">
        <f t="shared" si="29"/>
        <v>46.174409907131356</v>
      </c>
      <c r="G605" s="4">
        <f t="shared" si="30"/>
        <v>-0.584</v>
      </c>
      <c r="H605" s="4">
        <f>G605*'Freq res'!$C$11/2</f>
        <v>-0.584</v>
      </c>
      <c r="I605" s="4">
        <f>G605*'Freq res'!$E$11/2</f>
        <v>-0.22992125984251965</v>
      </c>
      <c r="J605" s="4">
        <f>$G$18+$G$7/$J$18*(-($A$18^2*'Phi(z,A)'!H594)+1)</f>
        <v>3.318473083780923</v>
      </c>
      <c r="K605" s="4">
        <f t="shared" si="31"/>
        <v>27.618147748900405</v>
      </c>
    </row>
    <row r="606" spans="1:11" ht="12.75">
      <c r="A606">
        <v>0.585</v>
      </c>
      <c r="B606" s="4">
        <f>A606*'Freq res'!$C$11/2</f>
        <v>0.585</v>
      </c>
      <c r="C606" s="4">
        <f>A606*'Freq res'!$E$11/2</f>
        <v>0.23031496062992124</v>
      </c>
      <c r="D606" s="4">
        <f>$G$18+$G$7/$J$18*($A$18^2*'Phi(z,A)'!H595+1)</f>
        <v>3.832732273102743</v>
      </c>
      <c r="E606" s="4">
        <f t="shared" si="29"/>
        <v>46.18856576088362</v>
      </c>
      <c r="G606" s="4">
        <f t="shared" si="30"/>
        <v>-0.585</v>
      </c>
      <c r="H606" s="4">
        <f>G606*'Freq res'!$C$11/2</f>
        <v>-0.585</v>
      </c>
      <c r="I606" s="4">
        <f>G606*'Freq res'!$E$11/2</f>
        <v>-0.23031496062992124</v>
      </c>
      <c r="J606" s="4">
        <f>$G$18+$G$7/$J$18*(-($A$18^2*'Phi(z,A)'!H595)+1)</f>
        <v>3.3181665571936034</v>
      </c>
      <c r="K606" s="4">
        <f t="shared" si="31"/>
        <v>27.609683349670824</v>
      </c>
    </row>
    <row r="607" spans="1:11" ht="12.75">
      <c r="A607">
        <v>0.586</v>
      </c>
      <c r="B607" s="4">
        <f>A607*'Freq res'!$C$11/2</f>
        <v>0.586</v>
      </c>
      <c r="C607" s="4">
        <f>A607*'Freq res'!$E$11/2</f>
        <v>0.2307086614173228</v>
      </c>
      <c r="D607" s="4">
        <f>$G$18+$G$7/$J$18*($A$18^2*'Phi(z,A)'!H596+1)</f>
        <v>3.8330382262619374</v>
      </c>
      <c r="E607" s="4">
        <f t="shared" si="29"/>
        <v>46.20269946051159</v>
      </c>
      <c r="G607" s="4">
        <f t="shared" si="30"/>
        <v>-0.586</v>
      </c>
      <c r="H607" s="4">
        <f>G607*'Freq res'!$C$11/2</f>
        <v>-0.586</v>
      </c>
      <c r="I607" s="4">
        <f>G607*'Freq res'!$E$11/2</f>
        <v>-0.2307086614173228</v>
      </c>
      <c r="J607" s="4">
        <f>$G$18+$G$7/$J$18*(-($A$18^2*'Phi(z,A)'!H596)+1)</f>
        <v>3.317860604034409</v>
      </c>
      <c r="K607" s="4">
        <f t="shared" si="31"/>
        <v>27.60123737192831</v>
      </c>
    </row>
    <row r="608" spans="1:11" ht="12.75">
      <c r="A608">
        <v>0.587</v>
      </c>
      <c r="B608" s="4">
        <f>A608*'Freq res'!$C$11/2</f>
        <v>0.587</v>
      </c>
      <c r="C608" s="4">
        <f>A608*'Freq res'!$E$11/2</f>
        <v>0.23110236220472438</v>
      </c>
      <c r="D608" s="4">
        <f>$G$18+$G$7/$J$18*($A$18^2*'Phi(z,A)'!H597+1)</f>
        <v>3.8333436058414736</v>
      </c>
      <c r="E608" s="4">
        <f t="shared" si="29"/>
        <v>46.21681097602095</v>
      </c>
      <c r="G608" s="4">
        <f t="shared" si="30"/>
        <v>-0.587</v>
      </c>
      <c r="H608" s="4">
        <f>G608*'Freq res'!$C$11/2</f>
        <v>-0.587</v>
      </c>
      <c r="I608" s="4">
        <f>G608*'Freq res'!$E$11/2</f>
        <v>-0.23110236220472438</v>
      </c>
      <c r="J608" s="4">
        <f>$G$18+$G$7/$J$18*(-($A$18^2*'Phi(z,A)'!H597)+1)</f>
        <v>3.317555224454873</v>
      </c>
      <c r="K608" s="4">
        <f t="shared" si="31"/>
        <v>27.592809804533978</v>
      </c>
    </row>
    <row r="609" spans="1:11" ht="12.75">
      <c r="A609">
        <v>0.588</v>
      </c>
      <c r="B609" s="4">
        <f>A609*'Freq res'!$C$11/2</f>
        <v>0.588</v>
      </c>
      <c r="C609" s="4">
        <f>A609*'Freq res'!$E$11/2</f>
        <v>0.23149606299212594</v>
      </c>
      <c r="D609" s="4">
        <f>$G$18+$G$7/$J$18*($A$18^2*'Phi(z,A)'!H598+1)</f>
        <v>3.833648411693094</v>
      </c>
      <c r="E609" s="4">
        <f t="shared" si="29"/>
        <v>46.230900277591374</v>
      </c>
      <c r="G609" s="4">
        <f t="shared" si="30"/>
        <v>-0.588</v>
      </c>
      <c r="H609" s="4">
        <f>G609*'Freq res'!$C$11/2</f>
        <v>-0.588</v>
      </c>
      <c r="I609" s="4">
        <f>G609*'Freq res'!$E$11/2</f>
        <v>-0.23149606299212594</v>
      </c>
      <c r="J609" s="4">
        <f>$G$18+$G$7/$J$18*(-($A$18^2*'Phi(z,A)'!H598)+1)</f>
        <v>3.3172504186032525</v>
      </c>
      <c r="K609" s="4">
        <f t="shared" si="31"/>
        <v>27.584400636289857</v>
      </c>
    </row>
    <row r="610" spans="1:11" ht="12.75">
      <c r="A610">
        <v>0.589</v>
      </c>
      <c r="B610" s="4">
        <f>A610*'Freq res'!$C$11/2</f>
        <v>0.589</v>
      </c>
      <c r="C610" s="4">
        <f>A610*'Freq res'!$E$11/2</f>
        <v>0.23188976377952752</v>
      </c>
      <c r="D610" s="4">
        <f>$G$18+$G$7/$J$18*($A$18^2*'Phi(z,A)'!H599+1)</f>
        <v>3.8339526436718145</v>
      </c>
      <c r="E610" s="4">
        <f t="shared" si="29"/>
        <v>46.2449673355768</v>
      </c>
      <c r="G610" s="4">
        <f t="shared" si="30"/>
        <v>-0.589</v>
      </c>
      <c r="H610" s="4">
        <f>G610*'Freq res'!$C$11/2</f>
        <v>-0.589</v>
      </c>
      <c r="I610" s="4">
        <f>G610*'Freq res'!$E$11/2</f>
        <v>-0.23188976377952752</v>
      </c>
      <c r="J610" s="4">
        <f>$G$18+$G$7/$J$18*(-($A$18^2*'Phi(z,A)'!H599)+1)</f>
        <v>3.316946186624532</v>
      </c>
      <c r="K610" s="4">
        <f t="shared" si="31"/>
        <v>27.57600985593903</v>
      </c>
    </row>
    <row r="611" spans="1:11" ht="12.75">
      <c r="A611">
        <v>0.59</v>
      </c>
      <c r="B611" s="4">
        <f>A611*'Freq res'!$C$11/2</f>
        <v>0.59</v>
      </c>
      <c r="C611" s="4">
        <f>A611*'Freq res'!$E$11/2</f>
        <v>0.2322834645669291</v>
      </c>
      <c r="D611" s="4">
        <f>$G$18+$G$7/$J$18*($A$18^2*'Phi(z,A)'!H600+1)</f>
        <v>3.8342563016359215</v>
      </c>
      <c r="E611" s="4">
        <f t="shared" si="29"/>
        <v>46.25901212050559</v>
      </c>
      <c r="G611" s="4">
        <f t="shared" si="30"/>
        <v>-0.59</v>
      </c>
      <c r="H611" s="4">
        <f>G611*'Freq res'!$C$11/2</f>
        <v>-0.59</v>
      </c>
      <c r="I611" s="4">
        <f>G611*'Freq res'!$E$11/2</f>
        <v>-0.2322834645669291</v>
      </c>
      <c r="J611" s="4">
        <f>$G$18+$G$7/$J$18*(-($A$18^2*'Phi(z,A)'!H600)+1)</f>
        <v>3.3166425286604246</v>
      </c>
      <c r="K611" s="4">
        <f t="shared" si="31"/>
        <v>27.567637452165847</v>
      </c>
    </row>
    <row r="612" spans="1:11" ht="12.75">
      <c r="A612">
        <v>0.591</v>
      </c>
      <c r="B612" s="4">
        <f>A612*'Freq res'!$C$11/2</f>
        <v>0.591</v>
      </c>
      <c r="C612" s="4">
        <f>A612*'Freq res'!$E$11/2</f>
        <v>0.23267716535433067</v>
      </c>
      <c r="D612" s="4">
        <f>$G$18+$G$7/$J$18*($A$18^2*'Phi(z,A)'!H601+1)</f>
        <v>3.8345593854469717</v>
      </c>
      <c r="E612" s="4">
        <f t="shared" si="29"/>
        <v>46.27303460308088</v>
      </c>
      <c r="G612" s="4">
        <f t="shared" si="30"/>
        <v>-0.591</v>
      </c>
      <c r="H612" s="4">
        <f>G612*'Freq res'!$C$11/2</f>
        <v>-0.591</v>
      </c>
      <c r="I612" s="4">
        <f>G612*'Freq res'!$E$11/2</f>
        <v>-0.23267716535433067</v>
      </c>
      <c r="J612" s="4">
        <f>$G$18+$G$7/$J$18*(-($A$18^2*'Phi(z,A)'!H601)+1)</f>
        <v>3.316339444849375</v>
      </c>
      <c r="K612" s="4">
        <f t="shared" si="31"/>
        <v>27.55928341359608</v>
      </c>
    </row>
    <row r="613" spans="1:11" ht="12.75">
      <c r="A613">
        <v>0.592</v>
      </c>
      <c r="B613" s="4">
        <f>A613*'Freq res'!$C$11/2</f>
        <v>0.592</v>
      </c>
      <c r="C613" s="4">
        <f>A613*'Freq res'!$E$11/2</f>
        <v>0.23307086614173225</v>
      </c>
      <c r="D613" s="4">
        <f>$G$18+$G$7/$J$18*($A$18^2*'Phi(z,A)'!H602+1)</f>
        <v>3.8348618949697886</v>
      </c>
      <c r="E613" s="4">
        <f t="shared" si="29"/>
        <v>46.287034754180695</v>
      </c>
      <c r="G613" s="4">
        <f t="shared" si="30"/>
        <v>-0.592</v>
      </c>
      <c r="H613" s="4">
        <f>G613*'Freq res'!$C$11/2</f>
        <v>-0.592</v>
      </c>
      <c r="I613" s="4">
        <f>G613*'Freq res'!$E$11/2</f>
        <v>-0.23307086614173225</v>
      </c>
      <c r="J613" s="4">
        <f>$G$18+$G$7/$J$18*(-($A$18^2*'Phi(z,A)'!H602)+1)</f>
        <v>3.316036935326558</v>
      </c>
      <c r="K613" s="4">
        <f t="shared" si="31"/>
        <v>27.55094772879704</v>
      </c>
    </row>
    <row r="614" spans="1:11" ht="12.75">
      <c r="A614">
        <v>0.593</v>
      </c>
      <c r="B614" s="4">
        <f>A614*'Freq res'!$C$11/2</f>
        <v>0.593</v>
      </c>
      <c r="C614" s="4">
        <f>A614*'Freq res'!$E$11/2</f>
        <v>0.23346456692913384</v>
      </c>
      <c r="D614" s="4">
        <f>$G$18+$G$7/$J$18*($A$18^2*'Phi(z,A)'!H603+1)</f>
        <v>3.835163830072463</v>
      </c>
      <c r="E614" s="4">
        <f t="shared" si="29"/>
        <v>46.30101254485833</v>
      </c>
      <c r="G614" s="4">
        <f t="shared" si="30"/>
        <v>-0.593</v>
      </c>
      <c r="H614" s="4">
        <f>G614*'Freq res'!$C$11/2</f>
        <v>-0.593</v>
      </c>
      <c r="I614" s="4">
        <f>G614*'Freq res'!$E$11/2</f>
        <v>-0.23346456692913384</v>
      </c>
      <c r="J614" s="4">
        <f>$G$18+$G$7/$J$18*(-($A$18^2*'Phi(z,A)'!H603)+1)</f>
        <v>3.3157350002238837</v>
      </c>
      <c r="K614" s="4">
        <f t="shared" si="31"/>
        <v>27.542630386277796</v>
      </c>
    </row>
    <row r="615" spans="1:11" ht="12.75">
      <c r="A615">
        <v>0.594</v>
      </c>
      <c r="B615" s="4">
        <f>A615*'Freq res'!$C$11/2</f>
        <v>0.594</v>
      </c>
      <c r="C615" s="4">
        <f>A615*'Freq res'!$E$11/2</f>
        <v>0.2338582677165354</v>
      </c>
      <c r="D615" s="4">
        <f>$G$18+$G$7/$J$18*($A$18^2*'Phi(z,A)'!H604+1)</f>
        <v>3.8354651906263477</v>
      </c>
      <c r="E615" s="4">
        <f t="shared" si="29"/>
        <v>46.31496794634242</v>
      </c>
      <c r="G615" s="4">
        <f t="shared" si="30"/>
        <v>-0.594</v>
      </c>
      <c r="H615" s="4">
        <f>G615*'Freq res'!$C$11/2</f>
        <v>-0.594</v>
      </c>
      <c r="I615" s="4">
        <f>G615*'Freq res'!$E$11/2</f>
        <v>-0.2338582677165354</v>
      </c>
      <c r="J615" s="4">
        <f>$G$18+$G$7/$J$18*(-($A$18^2*'Phi(z,A)'!H604)+1)</f>
        <v>3.315433639669999</v>
      </c>
      <c r="K615" s="4">
        <f t="shared" si="31"/>
        <v>27.534331374489344</v>
      </c>
    </row>
    <row r="616" spans="1:11" ht="12.75">
      <c r="A616">
        <v>0.595</v>
      </c>
      <c r="B616" s="4">
        <f>A616*'Freq res'!$C$11/2</f>
        <v>0.595</v>
      </c>
      <c r="C616" s="4">
        <f>A616*'Freq res'!$E$11/2</f>
        <v>0.23425196850393698</v>
      </c>
      <c r="D616" s="4">
        <f>$G$18+$G$7/$J$18*($A$18^2*'Phi(z,A)'!H605+1)</f>
        <v>3.8357659765060608</v>
      </c>
      <c r="E616" s="4">
        <f t="shared" si="29"/>
        <v>46.32890093003738</v>
      </c>
      <c r="G616" s="4">
        <f t="shared" si="30"/>
        <v>-0.595</v>
      </c>
      <c r="H616" s="4">
        <f>G616*'Freq res'!$C$11/2</f>
        <v>-0.595</v>
      </c>
      <c r="I616" s="4">
        <f>G616*'Freq res'!$E$11/2</f>
        <v>-0.23425196850393698</v>
      </c>
      <c r="J616" s="4">
        <f>$G$18+$G$7/$J$18*(-($A$18^2*'Phi(z,A)'!H605)+1)</f>
        <v>3.3151328537902858</v>
      </c>
      <c r="K616" s="4">
        <f t="shared" si="31"/>
        <v>27.526050681824703</v>
      </c>
    </row>
    <row r="617" spans="1:11" ht="12.75">
      <c r="A617">
        <v>0.596</v>
      </c>
      <c r="B617" s="4">
        <f>A617*'Freq res'!$C$11/2</f>
        <v>0.596</v>
      </c>
      <c r="C617" s="4">
        <f>A617*'Freq res'!$E$11/2</f>
        <v>0.23464566929133857</v>
      </c>
      <c r="D617" s="4">
        <f>$G$18+$G$7/$J$18*($A$18^2*'Phi(z,A)'!H606+1)</f>
        <v>3.836066187589478</v>
      </c>
      <c r="E617" s="4">
        <f t="shared" si="29"/>
        <v>46.3428114675234</v>
      </c>
      <c r="G617" s="4">
        <f t="shared" si="30"/>
        <v>-0.596</v>
      </c>
      <c r="H617" s="4">
        <f>G617*'Freq res'!$C$11/2</f>
        <v>-0.596</v>
      </c>
      <c r="I617" s="4">
        <f>G617*'Freq res'!$E$11/2</f>
        <v>-0.23464566929133857</v>
      </c>
      <c r="J617" s="4">
        <f>$G$18+$G$7/$J$18*(-($A$18^2*'Phi(z,A)'!H606)+1)</f>
        <v>3.3148326427068686</v>
      </c>
      <c r="K617" s="4">
        <f t="shared" si="31"/>
        <v>27.517788296619177</v>
      </c>
    </row>
    <row r="618" spans="1:11" ht="12.75">
      <c r="A618">
        <v>0.597</v>
      </c>
      <c r="B618" s="4">
        <f>A618*'Freq res'!$C$11/2</f>
        <v>0.597</v>
      </c>
      <c r="C618" s="4">
        <f>A618*'Freq res'!$E$11/2</f>
        <v>0.23503937007874012</v>
      </c>
      <c r="D618" s="4">
        <f>$G$18+$G$7/$J$18*($A$18^2*'Phi(z,A)'!H607+1)</f>
        <v>3.836365823757735</v>
      </c>
      <c r="E618" s="4">
        <f t="shared" si="29"/>
        <v>46.35669953055688</v>
      </c>
      <c r="G618" s="4">
        <f t="shared" si="30"/>
        <v>-0.597</v>
      </c>
      <c r="H618" s="4">
        <f>G618*'Freq res'!$C$11/2</f>
        <v>-0.597</v>
      </c>
      <c r="I618" s="4">
        <f>G618*'Freq res'!$E$11/2</f>
        <v>-0.23503937007874012</v>
      </c>
      <c r="J618" s="4">
        <f>$G$18+$G$7/$J$18*(-($A$18^2*'Phi(z,A)'!H607)+1)</f>
        <v>3.3145330065386114</v>
      </c>
      <c r="K618" s="4">
        <f t="shared" si="31"/>
        <v>27.509544207150437</v>
      </c>
    </row>
    <row r="619" spans="1:11" ht="12.75">
      <c r="A619">
        <v>0.598</v>
      </c>
      <c r="B619" s="4">
        <f>A619*'Freq res'!$C$11/2</f>
        <v>0.598</v>
      </c>
      <c r="C619" s="4">
        <f>A619*'Freq res'!$E$11/2</f>
        <v>0.2354330708661417</v>
      </c>
      <c r="D619" s="4">
        <f>$G$18+$G$7/$J$18*($A$18^2*'Phi(z,A)'!H608+1)</f>
        <v>3.8366648848952245</v>
      </c>
      <c r="E619" s="4">
        <f t="shared" si="29"/>
        <v>46.37056509107055</v>
      </c>
      <c r="G619" s="4">
        <f t="shared" si="30"/>
        <v>-0.598</v>
      </c>
      <c r="H619" s="4">
        <f>G619*'Freq res'!$C$11/2</f>
        <v>-0.598</v>
      </c>
      <c r="I619" s="4">
        <f>G619*'Freq res'!$E$11/2</f>
        <v>-0.2354330708661417</v>
      </c>
      <c r="J619" s="4">
        <f>$G$18+$G$7/$J$18*(-($A$18^2*'Phi(z,A)'!H608)+1)</f>
        <v>3.314233945401122</v>
      </c>
      <c r="K619" s="4">
        <f t="shared" si="31"/>
        <v>27.501318401638716</v>
      </c>
    </row>
    <row r="620" spans="1:11" ht="12.75">
      <c r="A620">
        <v>0.599</v>
      </c>
      <c r="B620" s="4">
        <f>A620*'Freq res'!$C$11/2</f>
        <v>0.599</v>
      </c>
      <c r="C620" s="4">
        <f>A620*'Freq res'!$E$11/2</f>
        <v>0.23582677165354327</v>
      </c>
      <c r="D620" s="4">
        <f>$G$18+$G$7/$J$18*($A$18^2*'Phi(z,A)'!H609+1)</f>
        <v>3.836963370889592</v>
      </c>
      <c r="E620" s="4">
        <f t="shared" si="29"/>
        <v>46.38440812117366</v>
      </c>
      <c r="G620" s="4">
        <f t="shared" si="30"/>
        <v>-0.599</v>
      </c>
      <c r="H620" s="4">
        <f>G620*'Freq res'!$C$11/2</f>
        <v>-0.599</v>
      </c>
      <c r="I620" s="4">
        <f>G620*'Freq res'!$E$11/2</f>
        <v>-0.23582677165354327</v>
      </c>
      <c r="J620" s="4">
        <f>$G$18+$G$7/$J$18*(-($A$18^2*'Phi(z,A)'!H609)+1)</f>
        <v>3.3139354594067547</v>
      </c>
      <c r="K620" s="4">
        <f t="shared" si="31"/>
        <v>27.493110868247012</v>
      </c>
    </row>
    <row r="621" spans="1:11" ht="12.75">
      <c r="A621">
        <v>0.6</v>
      </c>
      <c r="B621" s="4">
        <f>A621*'Freq res'!$C$11/2</f>
        <v>0.6</v>
      </c>
      <c r="C621" s="4">
        <f>A621*'Freq res'!$E$11/2</f>
        <v>0.23622047244094485</v>
      </c>
      <c r="D621" s="4">
        <f>$G$18+$G$7/$J$18*($A$18^2*'Phi(z,A)'!H610+1)</f>
        <v>3.837261281631737</v>
      </c>
      <c r="E621" s="4">
        <f t="shared" si="29"/>
        <v>46.39822859315231</v>
      </c>
      <c r="G621" s="4">
        <f t="shared" si="30"/>
        <v>-0.6</v>
      </c>
      <c r="H621" s="4">
        <f>G621*'Freq res'!$C$11/2</f>
        <v>-0.6</v>
      </c>
      <c r="I621" s="4">
        <f>G621*'Freq res'!$E$11/2</f>
        <v>-0.23622047244094485</v>
      </c>
      <c r="J621" s="4">
        <f>$G$18+$G$7/$J$18*(-($A$18^2*'Phi(z,A)'!H610)+1)</f>
        <v>3.3136375486646097</v>
      </c>
      <c r="K621" s="4">
        <f t="shared" si="31"/>
        <v>27.484921595081165</v>
      </c>
    </row>
    <row r="622" spans="1:11" ht="12.75">
      <c r="A622">
        <v>0.601</v>
      </c>
      <c r="B622" s="4">
        <f>A622*'Freq res'!$C$11/2</f>
        <v>0.601</v>
      </c>
      <c r="C622" s="4">
        <f>A622*'Freq res'!$E$11/2</f>
        <v>0.23661417322834644</v>
      </c>
      <c r="D622" s="4">
        <f>$G$18+$G$7/$J$18*($A$18^2*'Phi(z,A)'!H611+1)</f>
        <v>3.8375586170158087</v>
      </c>
      <c r="E622" s="4">
        <f t="shared" si="29"/>
        <v>46.41202647946957</v>
      </c>
      <c r="G622" s="4">
        <f t="shared" si="30"/>
        <v>-0.601</v>
      </c>
      <c r="H622" s="4">
        <f>G622*'Freq res'!$C$11/2</f>
        <v>-0.601</v>
      </c>
      <c r="I622" s="4">
        <f>G622*'Freq res'!$E$11/2</f>
        <v>-0.23661417322834644</v>
      </c>
      <c r="J622" s="4">
        <f>$G$18+$G$7/$J$18*(-($A$18^2*'Phi(z,A)'!H611)+1)</f>
        <v>3.313340213280538</v>
      </c>
      <c r="K622" s="4">
        <f t="shared" si="31"/>
        <v>27.47675057019012</v>
      </c>
    </row>
    <row r="623" spans="1:11" ht="12.75">
      <c r="A623">
        <v>0.602</v>
      </c>
      <c r="B623" s="4">
        <f>A623*'Freq res'!$C$11/2</f>
        <v>0.602</v>
      </c>
      <c r="C623" s="4">
        <f>A623*'Freq res'!$E$11/2</f>
        <v>0.237007874015748</v>
      </c>
      <c r="D623" s="4">
        <f>$G$18+$G$7/$J$18*($A$18^2*'Phi(z,A)'!H612+1)</f>
        <v>3.8378553769392068</v>
      </c>
      <c r="E623" s="4">
        <f t="shared" si="29"/>
        <v>46.42580175276579</v>
      </c>
      <c r="G623" s="4">
        <f t="shared" si="30"/>
        <v>-0.602</v>
      </c>
      <c r="H623" s="4">
        <f>G623*'Freq res'!$C$11/2</f>
        <v>-0.602</v>
      </c>
      <c r="I623" s="4">
        <f>G623*'Freq res'!$E$11/2</f>
        <v>-0.237007874015748</v>
      </c>
      <c r="J623" s="4">
        <f>$G$18+$G$7/$J$18*(-($A$18^2*'Phi(z,A)'!H612)+1)</f>
        <v>3.31304345335714</v>
      </c>
      <c r="K623" s="4">
        <f t="shared" si="31"/>
        <v>27.46859778156598</v>
      </c>
    </row>
    <row r="624" spans="1:11" ht="12.75">
      <c r="A624">
        <v>0.603</v>
      </c>
      <c r="B624" s="4">
        <f>A624*'Freq res'!$C$11/2</f>
        <v>0.603</v>
      </c>
      <c r="C624" s="4">
        <f>A624*'Freq res'!$E$11/2</f>
        <v>0.23740157480314958</v>
      </c>
      <c r="D624" s="4">
        <f>$G$18+$G$7/$J$18*($A$18^2*'Phi(z,A)'!H613+1)</f>
        <v>3.8381515613025745</v>
      </c>
      <c r="E624" s="4">
        <f t="shared" si="29"/>
        <v>46.43955438585868</v>
      </c>
      <c r="G624" s="4">
        <f t="shared" si="30"/>
        <v>-0.603</v>
      </c>
      <c r="H624" s="4">
        <f>G624*'Freq res'!$C$11/2</f>
        <v>-0.603</v>
      </c>
      <c r="I624" s="4">
        <f>G624*'Freq res'!$E$11/2</f>
        <v>-0.23740157480314958</v>
      </c>
      <c r="J624" s="4">
        <f>$G$18+$G$7/$J$18*(-($A$18^2*'Phi(z,A)'!H613)+1)</f>
        <v>3.312747268993772</v>
      </c>
      <c r="K624" s="4">
        <f t="shared" si="31"/>
        <v>27.460463217144298</v>
      </c>
    </row>
    <row r="625" spans="1:11" ht="12.75">
      <c r="A625">
        <v>0.604</v>
      </c>
      <c r="B625" s="4">
        <f>A625*'Freq res'!$C$11/2</f>
        <v>0.604</v>
      </c>
      <c r="C625" s="4">
        <f>A625*'Freq res'!$E$11/2</f>
        <v>0.23779527559055116</v>
      </c>
      <c r="D625" s="4">
        <f>$G$18+$G$7/$J$18*($A$18^2*'Phi(z,A)'!H614+1)</f>
        <v>3.838447170009802</v>
      </c>
      <c r="E625" s="4">
        <f t="shared" si="29"/>
        <v>46.45328435174366</v>
      </c>
      <c r="G625" s="4">
        <f t="shared" si="30"/>
        <v>-0.604</v>
      </c>
      <c r="H625" s="4">
        <f>G625*'Freq res'!$C$11/2</f>
        <v>-0.604</v>
      </c>
      <c r="I625" s="4">
        <f>G625*'Freq res'!$E$11/2</f>
        <v>-0.23779527559055116</v>
      </c>
      <c r="J625" s="4">
        <f>$G$18+$G$7/$J$18*(-($A$18^2*'Phi(z,A)'!H614)+1)</f>
        <v>3.3124516602865444</v>
      </c>
      <c r="K625" s="4">
        <f t="shared" si="31"/>
        <v>27.45234686480412</v>
      </c>
    </row>
    <row r="626" spans="1:11" ht="12.75">
      <c r="A626">
        <v>0.605</v>
      </c>
      <c r="B626" s="4">
        <f>A626*'Freq res'!$C$11/2</f>
        <v>0.605</v>
      </c>
      <c r="C626" s="4">
        <f>A626*'Freq res'!$E$11/2</f>
        <v>0.23818897637795272</v>
      </c>
      <c r="D626" s="4">
        <f>$G$18+$G$7/$J$18*($A$18^2*'Phi(z,A)'!H615+1)</f>
        <v>3.8387422029680205</v>
      </c>
      <c r="E626" s="4">
        <f t="shared" si="29"/>
        <v>46.46699162359396</v>
      </c>
      <c r="G626" s="4">
        <f t="shared" si="30"/>
        <v>-0.605</v>
      </c>
      <c r="H626" s="4">
        <f>G626*'Freq res'!$C$11/2</f>
        <v>-0.605</v>
      </c>
      <c r="I626" s="4">
        <f>G626*'Freq res'!$E$11/2</f>
        <v>-0.23818897637795272</v>
      </c>
      <c r="J626" s="4">
        <f>$G$18+$G$7/$J$18*(-($A$18^2*'Phi(z,A)'!H615)+1)</f>
        <v>3.312156627328326</v>
      </c>
      <c r="K626" s="4">
        <f t="shared" si="31"/>
        <v>27.44424871236824</v>
      </c>
    </row>
    <row r="627" spans="1:11" ht="12.75">
      <c r="A627">
        <v>0.606</v>
      </c>
      <c r="B627" s="4">
        <f>A627*'Freq res'!$C$11/2</f>
        <v>0.606</v>
      </c>
      <c r="C627" s="4">
        <f>A627*'Freq res'!$E$11/2</f>
        <v>0.2385826771653543</v>
      </c>
      <c r="D627" s="4">
        <f>$G$18+$G$7/$J$18*($A$18^2*'Phi(z,A)'!H616+1)</f>
        <v>3.8390366600876016</v>
      </c>
      <c r="E627" s="4">
        <f t="shared" si="29"/>
        <v>46.48067617476093</v>
      </c>
      <c r="G627" s="4">
        <f t="shared" si="30"/>
        <v>-0.606</v>
      </c>
      <c r="H627" s="4">
        <f>G627*'Freq res'!$C$11/2</f>
        <v>-0.606</v>
      </c>
      <c r="I627" s="4">
        <f>G627*'Freq res'!$E$11/2</f>
        <v>-0.2385826771653543</v>
      </c>
      <c r="J627" s="4">
        <f>$G$18+$G$7/$J$18*(-($A$18^2*'Phi(z,A)'!H616)+1)</f>
        <v>3.311862170208745</v>
      </c>
      <c r="K627" s="4">
        <f t="shared" si="31"/>
        <v>27.436168747603286</v>
      </c>
    </row>
    <row r="628" spans="1:11" ht="12.75">
      <c r="A628">
        <v>0.607</v>
      </c>
      <c r="B628" s="4">
        <f>A628*'Freq res'!$C$11/2</f>
        <v>0.607</v>
      </c>
      <c r="C628" s="4">
        <f>A628*'Freq res'!$E$11/2</f>
        <v>0.2389763779527559</v>
      </c>
      <c r="D628" s="4">
        <f>$G$18+$G$7/$J$18*($A$18^2*'Phi(z,A)'!H617+1)</f>
        <v>3.8393305412821546</v>
      </c>
      <c r="E628" s="4">
        <f t="shared" si="29"/>
        <v>46.49433797877411</v>
      </c>
      <c r="G628" s="4">
        <f t="shared" si="30"/>
        <v>-0.607</v>
      </c>
      <c r="H628" s="4">
        <f>G628*'Freq res'!$C$11/2</f>
        <v>-0.607</v>
      </c>
      <c r="I628" s="4">
        <f>G628*'Freq res'!$E$11/2</f>
        <v>-0.2389763779527559</v>
      </c>
      <c r="J628" s="4">
        <f>$G$18+$G$7/$J$18*(-($A$18^2*'Phi(z,A)'!H617)+1)</f>
        <v>3.3115682890141924</v>
      </c>
      <c r="K628" s="4">
        <f t="shared" si="31"/>
        <v>27.428106958219963</v>
      </c>
    </row>
    <row r="629" spans="1:11" ht="12.75">
      <c r="A629">
        <v>0.608</v>
      </c>
      <c r="B629" s="4">
        <f>A629*'Freq res'!$C$11/2</f>
        <v>0.608</v>
      </c>
      <c r="C629" s="4">
        <f>A629*'Freq res'!$E$11/2</f>
        <v>0.23937007874015745</v>
      </c>
      <c r="D629" s="4">
        <f>$G$18+$G$7/$J$18*($A$18^2*'Phi(z,A)'!H618+1)</f>
        <v>3.8396238464685246</v>
      </c>
      <c r="E629" s="4">
        <f t="shared" si="29"/>
        <v>46.50797700934155</v>
      </c>
      <c r="G629" s="4">
        <f t="shared" si="30"/>
        <v>-0.608</v>
      </c>
      <c r="H629" s="4">
        <f>G629*'Freq res'!$C$11/2</f>
        <v>-0.608</v>
      </c>
      <c r="I629" s="4">
        <f>G629*'Freq res'!$E$11/2</f>
        <v>-0.23937007874015745</v>
      </c>
      <c r="J629" s="4">
        <f>$G$18+$G$7/$J$18*(-($A$18^2*'Phi(z,A)'!H618)+1)</f>
        <v>3.311274983827822</v>
      </c>
      <c r="K629" s="4">
        <f t="shared" si="31"/>
        <v>27.42006333187312</v>
      </c>
    </row>
    <row r="630" spans="1:11" ht="12.75">
      <c r="A630">
        <v>0.609</v>
      </c>
      <c r="B630" s="4">
        <f>A630*'Freq res'!$C$11/2</f>
        <v>0.609</v>
      </c>
      <c r="C630" s="4">
        <f>A630*'Freq res'!$E$11/2</f>
        <v>0.23976377952755903</v>
      </c>
      <c r="D630" s="4">
        <f>$G$18+$G$7/$J$18*($A$18^2*'Phi(z,A)'!H619+1)</f>
        <v>3.839916575566791</v>
      </c>
      <c r="E630" s="4">
        <f t="shared" si="29"/>
        <v>46.521593240349965</v>
      </c>
      <c r="G630" s="4">
        <f t="shared" si="30"/>
        <v>-0.609</v>
      </c>
      <c r="H630" s="4">
        <f>G630*'Freq res'!$C$11/2</f>
        <v>-0.609</v>
      </c>
      <c r="I630" s="4">
        <f>G630*'Freq res'!$E$11/2</f>
        <v>-0.23976377952755903</v>
      </c>
      <c r="J630" s="4">
        <f>$G$18+$G$7/$J$18*(-($A$18^2*'Phi(z,A)'!H619)+1)</f>
        <v>3.3109822547295558</v>
      </c>
      <c r="K630" s="4">
        <f t="shared" si="31"/>
        <v>27.412037856162023</v>
      </c>
    </row>
    <row r="631" spans="1:11" ht="12.75">
      <c r="A631">
        <v>0.61</v>
      </c>
      <c r="B631" s="4">
        <f>A631*'Freq res'!$C$11/2</f>
        <v>0.61</v>
      </c>
      <c r="C631" s="4">
        <f>A631*'Freq res'!$E$11/2</f>
        <v>0.2401574803149606</v>
      </c>
      <c r="D631" s="4">
        <f>$G$18+$G$7/$J$18*($A$18^2*'Phi(z,A)'!H620+1)</f>
        <v>3.8402087285002633</v>
      </c>
      <c r="E631" s="4">
        <f t="shared" si="29"/>
        <v>46.535186645864904</v>
      </c>
      <c r="G631" s="4">
        <f t="shared" si="30"/>
        <v>-0.61</v>
      </c>
      <c r="H631" s="4">
        <f>G631*'Freq res'!$C$11/2</f>
        <v>-0.61</v>
      </c>
      <c r="I631" s="4">
        <f>G631*'Freq res'!$E$11/2</f>
        <v>-0.2401574803149606</v>
      </c>
      <c r="J631" s="4">
        <f>$G$18+$G$7/$J$18*(-($A$18^2*'Phi(z,A)'!H620)+1)</f>
        <v>3.3106901017960833</v>
      </c>
      <c r="K631" s="4">
        <f t="shared" si="31"/>
        <v>27.404030518630414</v>
      </c>
    </row>
    <row r="632" spans="1:11" ht="12.75">
      <c r="A632">
        <v>0.611</v>
      </c>
      <c r="B632" s="4">
        <f>A632*'Freq res'!$C$11/2</f>
        <v>0.611</v>
      </c>
      <c r="C632" s="4">
        <f>A632*'Freq res'!$E$11/2</f>
        <v>0.24055118110236218</v>
      </c>
      <c r="D632" s="4">
        <f>$G$18+$G$7/$J$18*($A$18^2*'Phi(z,A)'!H621+1)</f>
        <v>3.840500305195481</v>
      </c>
      <c r="E632" s="4">
        <f t="shared" si="29"/>
        <v>46.548757200130986</v>
      </c>
      <c r="G632" s="4">
        <f t="shared" si="30"/>
        <v>-0.611</v>
      </c>
      <c r="H632" s="4">
        <f>G632*'Freq res'!$C$11/2</f>
        <v>-0.611</v>
      </c>
      <c r="I632" s="4">
        <f>G632*'Freq res'!$E$11/2</f>
        <v>-0.24055118110236218</v>
      </c>
      <c r="J632" s="4">
        <f>$G$18+$G$7/$J$18*(-($A$18^2*'Phi(z,A)'!H621)+1)</f>
        <v>3.3103985251008656</v>
      </c>
      <c r="K632" s="4">
        <f t="shared" si="31"/>
        <v>27.396041306766747</v>
      </c>
    </row>
    <row r="633" spans="1:11" ht="12.75">
      <c r="A633">
        <v>0.612</v>
      </c>
      <c r="B633" s="4">
        <f>A633*'Freq res'!$C$11/2</f>
        <v>0.612</v>
      </c>
      <c r="C633" s="4">
        <f>A633*'Freq res'!$E$11/2</f>
        <v>0.24094488188976376</v>
      </c>
      <c r="D633" s="4">
        <f>$G$18+$G$7/$J$18*($A$18^2*'Phi(z,A)'!H622+1)</f>
        <v>3.8407913055822096</v>
      </c>
      <c r="E633" s="4">
        <f t="shared" si="29"/>
        <v>46.562304877572046</v>
      </c>
      <c r="G633" s="4">
        <f t="shared" si="30"/>
        <v>-0.612</v>
      </c>
      <c r="H633" s="4">
        <f>G633*'Freq res'!$C$11/2</f>
        <v>-0.612</v>
      </c>
      <c r="I633" s="4">
        <f>G633*'Freq res'!$E$11/2</f>
        <v>-0.24094488188976376</v>
      </c>
      <c r="J633" s="4">
        <f>$G$18+$G$7/$J$18*(-($A$18^2*'Phi(z,A)'!H622)+1)</f>
        <v>3.310107524714137</v>
      </c>
      <c r="K633" s="4">
        <f t="shared" si="31"/>
        <v>27.388070208004304</v>
      </c>
    </row>
    <row r="634" spans="1:11" ht="12.75">
      <c r="A634">
        <v>0.613</v>
      </c>
      <c r="B634" s="4">
        <f>A634*'Freq res'!$C$11/2</f>
        <v>0.613</v>
      </c>
      <c r="C634" s="4">
        <f>A634*'Freq res'!$E$11/2</f>
        <v>0.24133858267716532</v>
      </c>
      <c r="D634" s="4">
        <f>$G$18+$G$7/$J$18*($A$18^2*'Phi(z,A)'!H623+1)</f>
        <v>3.84108172959344</v>
      </c>
      <c r="E634" s="4">
        <f t="shared" si="29"/>
        <v>46.575829652791384</v>
      </c>
      <c r="G634" s="4">
        <f t="shared" si="30"/>
        <v>-0.613</v>
      </c>
      <c r="H634" s="4">
        <f>G634*'Freq res'!$C$11/2</f>
        <v>-0.613</v>
      </c>
      <c r="I634" s="4">
        <f>G634*'Freq res'!$E$11/2</f>
        <v>-0.24133858267716532</v>
      </c>
      <c r="J634" s="4">
        <f>$G$18+$G$7/$J$18*(-($A$18^2*'Phi(z,A)'!H623)+1)</f>
        <v>3.309817100702907</v>
      </c>
      <c r="K634" s="4">
        <f t="shared" si="31"/>
        <v>27.380117209721384</v>
      </c>
    </row>
    <row r="635" spans="1:11" ht="12.75">
      <c r="A635">
        <v>0.614</v>
      </c>
      <c r="B635" s="4">
        <f>A635*'Freq res'!$C$11/2</f>
        <v>0.614</v>
      </c>
      <c r="C635" s="4">
        <f>A635*'Freq res'!$E$11/2</f>
        <v>0.2417322834645669</v>
      </c>
      <c r="D635" s="4">
        <f>$G$18+$G$7/$J$18*($A$18^2*'Phi(z,A)'!H624+1)</f>
        <v>3.8413715771653827</v>
      </c>
      <c r="E635" s="4">
        <f t="shared" si="29"/>
        <v>46.589331500571845</v>
      </c>
      <c r="G635" s="4">
        <f t="shared" si="30"/>
        <v>-0.614</v>
      </c>
      <c r="H635" s="4">
        <f>G635*'Freq res'!$C$11/2</f>
        <v>-0.614</v>
      </c>
      <c r="I635" s="4">
        <f>G635*'Freq res'!$E$11/2</f>
        <v>-0.2417322834645669</v>
      </c>
      <c r="J635" s="4">
        <f>$G$18+$G$7/$J$18*(-($A$18^2*'Phi(z,A)'!H624)+1)</f>
        <v>3.309527253130964</v>
      </c>
      <c r="K635" s="4">
        <f t="shared" si="31"/>
        <v>27.372182299241445</v>
      </c>
    </row>
    <row r="636" spans="1:11" ht="12.75">
      <c r="A636">
        <v>0.615</v>
      </c>
      <c r="B636" s="4">
        <f>A636*'Freq res'!$C$11/2</f>
        <v>0.615</v>
      </c>
      <c r="C636" s="4">
        <f>A636*'Freq res'!$E$11/2</f>
        <v>0.2421259842519685</v>
      </c>
      <c r="D636" s="4">
        <f>$G$18+$G$7/$J$18*($A$18^2*'Phi(z,A)'!H625+1)</f>
        <v>3.841660848237471</v>
      </c>
      <c r="E636" s="4">
        <f t="shared" si="29"/>
        <v>46.60281039587615</v>
      </c>
      <c r="G636" s="4">
        <f t="shared" si="30"/>
        <v>-0.615</v>
      </c>
      <c r="H636" s="4">
        <f>G636*'Freq res'!$C$11/2</f>
        <v>-0.615</v>
      </c>
      <c r="I636" s="4">
        <f>G636*'Freq res'!$E$11/2</f>
        <v>-0.2421259842519685</v>
      </c>
      <c r="J636" s="4">
        <f>$G$18+$G$7/$J$18*(-($A$18^2*'Phi(z,A)'!H625)+1)</f>
        <v>3.3092379820588755</v>
      </c>
      <c r="K636" s="4">
        <f t="shared" si="31"/>
        <v>27.364265463833284</v>
      </c>
    </row>
    <row r="637" spans="1:11" ht="12.75">
      <c r="A637">
        <v>0.616</v>
      </c>
      <c r="B637" s="4">
        <f>A637*'Freq res'!$C$11/2</f>
        <v>0.616</v>
      </c>
      <c r="C637" s="4">
        <f>A637*'Freq res'!$E$11/2</f>
        <v>0.24251968503937005</v>
      </c>
      <c r="D637" s="4">
        <f>$G$18+$G$7/$J$18*($A$18^2*'Phi(z,A)'!H626+1)</f>
        <v>3.8419495427523533</v>
      </c>
      <c r="E637" s="4">
        <f t="shared" si="29"/>
        <v>46.616266313846936</v>
      </c>
      <c r="G637" s="4">
        <f t="shared" si="30"/>
        <v>-0.616</v>
      </c>
      <c r="H637" s="4">
        <f>G637*'Freq res'!$C$11/2</f>
        <v>-0.616</v>
      </c>
      <c r="I637" s="4">
        <f>G637*'Freq res'!$E$11/2</f>
        <v>-0.24251968503937005</v>
      </c>
      <c r="J637" s="4">
        <f>$G$18+$G$7/$J$18*(-($A$18^2*'Phi(z,A)'!H626)+1)</f>
        <v>3.308949287543993</v>
      </c>
      <c r="K637" s="4">
        <f t="shared" si="31"/>
        <v>27.356366690711187</v>
      </c>
    </row>
    <row r="638" spans="1:11" ht="12.75">
      <c r="A638">
        <v>0.617</v>
      </c>
      <c r="B638" s="4">
        <f>A638*'Freq res'!$C$11/2</f>
        <v>0.617</v>
      </c>
      <c r="C638" s="4">
        <f>A638*'Freq res'!$E$11/2</f>
        <v>0.24291338582677163</v>
      </c>
      <c r="D638" s="4">
        <f>$G$18+$G$7/$J$18*($A$18^2*'Phi(z,A)'!H627+1)</f>
        <v>3.8422376606558934</v>
      </c>
      <c r="E638" s="4">
        <f t="shared" si="29"/>
        <v>46.62969922980702</v>
      </c>
      <c r="G638" s="4">
        <f t="shared" si="30"/>
        <v>-0.617</v>
      </c>
      <c r="H638" s="4">
        <f>G638*'Freq res'!$C$11/2</f>
        <v>-0.617</v>
      </c>
      <c r="I638" s="4">
        <f>G638*'Freq res'!$E$11/2</f>
        <v>-0.24291338582677163</v>
      </c>
      <c r="J638" s="4">
        <f>$G$18+$G$7/$J$18*(-($A$18^2*'Phi(z,A)'!H627)+1)</f>
        <v>3.3086611696404535</v>
      </c>
      <c r="K638" s="4">
        <f t="shared" si="31"/>
        <v>27.348485967035106</v>
      </c>
    </row>
    <row r="639" spans="1:11" ht="12.75">
      <c r="A639">
        <v>0.618</v>
      </c>
      <c r="B639" s="4">
        <f>A639*'Freq res'!$C$11/2</f>
        <v>0.618</v>
      </c>
      <c r="C639" s="4">
        <f>A639*'Freq res'!$E$11/2</f>
        <v>0.24330708661417322</v>
      </c>
      <c r="D639" s="4">
        <f>$G$18+$G$7/$J$18*($A$18^2*'Phi(z,A)'!H628+1)</f>
        <v>3.842525201897167</v>
      </c>
      <c r="E639" s="4">
        <f t="shared" si="29"/>
        <v>46.64310911925951</v>
      </c>
      <c r="G639" s="4">
        <f t="shared" si="30"/>
        <v>-0.618</v>
      </c>
      <c r="H639" s="4">
        <f>G639*'Freq res'!$C$11/2</f>
        <v>-0.618</v>
      </c>
      <c r="I639" s="4">
        <f>G639*'Freq res'!$E$11/2</f>
        <v>-0.24330708661417322</v>
      </c>
      <c r="J639" s="4">
        <f>$G$18+$G$7/$J$18*(-($A$18^2*'Phi(z,A)'!H628)+1)</f>
        <v>3.3083736283991794</v>
      </c>
      <c r="K639" s="4">
        <f t="shared" si="31"/>
        <v>27.34062327991076</v>
      </c>
    </row>
    <row r="640" spans="1:11" ht="12.75">
      <c r="A640">
        <v>0.619</v>
      </c>
      <c r="B640" s="4">
        <f>A640*'Freq res'!$C$11/2</f>
        <v>0.619</v>
      </c>
      <c r="C640" s="4">
        <f>A640*'Freq res'!$E$11/2</f>
        <v>0.24370078740157478</v>
      </c>
      <c r="D640" s="4">
        <f>$G$18+$G$7/$J$18*($A$18^2*'Phi(z,A)'!H629+1)</f>
        <v>3.8428121664284607</v>
      </c>
      <c r="E640" s="4">
        <f t="shared" si="29"/>
        <v>46.65649595788806</v>
      </c>
      <c r="G640" s="4">
        <f t="shared" si="30"/>
        <v>-0.619</v>
      </c>
      <c r="H640" s="4">
        <f>G640*'Freq res'!$C$11/2</f>
        <v>-0.619</v>
      </c>
      <c r="I640" s="4">
        <f>G640*'Freq res'!$E$11/2</f>
        <v>-0.24370078740157478</v>
      </c>
      <c r="J640" s="4">
        <f>$G$18+$G$7/$J$18*(-($A$18^2*'Phi(z,A)'!H629)+1)</f>
        <v>3.308086663867886</v>
      </c>
      <c r="K640" s="4">
        <f t="shared" si="31"/>
        <v>27.332778616389895</v>
      </c>
    </row>
    <row r="641" spans="1:11" ht="12.75">
      <c r="A641">
        <v>0.62</v>
      </c>
      <c r="B641" s="4">
        <f>A641*'Freq res'!$C$11/2</f>
        <v>0.62</v>
      </c>
      <c r="C641" s="4">
        <f>A641*'Freq res'!$E$11/2</f>
        <v>0.24409448818897636</v>
      </c>
      <c r="D641" s="4">
        <f>$G$18+$G$7/$J$18*($A$18^2*'Phi(z,A)'!H630+1)</f>
        <v>3.843098554205268</v>
      </c>
      <c r="E641" s="4">
        <f t="shared" si="29"/>
        <v>46.669859721556996</v>
      </c>
      <c r="G641" s="4">
        <f t="shared" si="30"/>
        <v>-0.62</v>
      </c>
      <c r="H641" s="4">
        <f>G641*'Freq res'!$C$11/2</f>
        <v>-0.62</v>
      </c>
      <c r="I641" s="4">
        <f>G641*'Freq res'!$E$11/2</f>
        <v>-0.24409448818897636</v>
      </c>
      <c r="J641" s="4">
        <f>$G$18+$G$7/$J$18*(-($A$18^2*'Phi(z,A)'!H630)+1)</f>
        <v>3.3078002760910787</v>
      </c>
      <c r="K641" s="4">
        <f t="shared" si="31"/>
        <v>27.324951963470344</v>
      </c>
    </row>
    <row r="642" spans="1:11" ht="12.75">
      <c r="A642">
        <v>0.621</v>
      </c>
      <c r="B642" s="4">
        <f>A642*'Freq res'!$C$11/2</f>
        <v>0.621</v>
      </c>
      <c r="C642" s="4">
        <f>A642*'Freq res'!$E$11/2</f>
        <v>0.24448818897637792</v>
      </c>
      <c r="D642" s="4">
        <f>$G$18+$G$7/$J$18*($A$18^2*'Phi(z,A)'!H631+1)</f>
        <v>3.8433843651862856</v>
      </c>
      <c r="E642" s="4">
        <f t="shared" si="29"/>
        <v>46.683200386311405</v>
      </c>
      <c r="G642" s="4">
        <f t="shared" si="30"/>
        <v>-0.621</v>
      </c>
      <c r="H642" s="4">
        <f>G642*'Freq res'!$C$11/2</f>
        <v>-0.621</v>
      </c>
      <c r="I642" s="4">
        <f>G642*'Freq res'!$E$11/2</f>
        <v>-0.24448818897637792</v>
      </c>
      <c r="J642" s="4">
        <f>$G$18+$G$7/$J$18*(-($A$18^2*'Phi(z,A)'!H631)+1)</f>
        <v>3.307514465110061</v>
      </c>
      <c r="K642" s="4">
        <f t="shared" si="31"/>
        <v>27.317143308096284</v>
      </c>
    </row>
    <row r="643" spans="1:11" ht="12.75">
      <c r="A643">
        <v>0.622</v>
      </c>
      <c r="B643" s="4">
        <f>A643*'Freq res'!$C$11/2</f>
        <v>0.622</v>
      </c>
      <c r="C643" s="4">
        <f>A643*'Freq res'!$E$11/2</f>
        <v>0.2448818897637795</v>
      </c>
      <c r="D643" s="4">
        <f>$G$18+$G$7/$J$18*($A$18^2*'Phi(z,A)'!H632+1)</f>
        <v>3.843669599333415</v>
      </c>
      <c r="E643" s="4">
        <f t="shared" si="29"/>
        <v>46.69651792837746</v>
      </c>
      <c r="G643" s="4">
        <f t="shared" si="30"/>
        <v>-0.622</v>
      </c>
      <c r="H643" s="4">
        <f>G643*'Freq res'!$C$11/2</f>
        <v>-0.622</v>
      </c>
      <c r="I643" s="4">
        <f>G643*'Freq res'!$E$11/2</f>
        <v>-0.2448818897637795</v>
      </c>
      <c r="J643" s="4">
        <f>$G$18+$G$7/$J$18*(-($A$18^2*'Phi(z,A)'!H632)+1)</f>
        <v>3.3072292309629314</v>
      </c>
      <c r="K643" s="4">
        <f t="shared" si="31"/>
        <v>27.30935263715829</v>
      </c>
    </row>
    <row r="644" spans="1:11" ht="12.75">
      <c r="A644">
        <v>0.623</v>
      </c>
      <c r="B644" s="4">
        <f>A644*'Freq res'!$C$11/2</f>
        <v>0.623</v>
      </c>
      <c r="C644" s="4">
        <f>A644*'Freq res'!$E$11/2</f>
        <v>0.2452755905511811</v>
      </c>
      <c r="D644" s="4">
        <f>$G$18+$G$7/$J$18*($A$18^2*'Phi(z,A)'!H633+1)</f>
        <v>3.843954256611756</v>
      </c>
      <c r="E644" s="4">
        <f t="shared" si="29"/>
        <v>46.709812324162435</v>
      </c>
      <c r="G644" s="4">
        <f t="shared" si="30"/>
        <v>-0.623</v>
      </c>
      <c r="H644" s="4">
        <f>G644*'Freq res'!$C$11/2</f>
        <v>-0.623</v>
      </c>
      <c r="I644" s="4">
        <f>G644*'Freq res'!$E$11/2</f>
        <v>-0.2452755905511811</v>
      </c>
      <c r="J644" s="4">
        <f>$G$18+$G$7/$J$18*(-($A$18^2*'Phi(z,A)'!H633)+1)</f>
        <v>3.3069445736845906</v>
      </c>
      <c r="K644" s="4">
        <f t="shared" si="31"/>
        <v>27.3015799374936</v>
      </c>
    </row>
    <row r="645" spans="1:11" ht="12.75">
      <c r="A645">
        <v>0.624</v>
      </c>
      <c r="B645" s="4">
        <f>A645*'Freq res'!$C$11/2</f>
        <v>0.624</v>
      </c>
      <c r="C645" s="4">
        <f>A645*'Freq res'!$E$11/2</f>
        <v>0.24566929133858265</v>
      </c>
      <c r="D645" s="4">
        <f>$G$18+$G$7/$J$18*($A$18^2*'Phi(z,A)'!H634+1)</f>
        <v>3.8442383369896054</v>
      </c>
      <c r="E645" s="4">
        <f t="shared" si="29"/>
        <v>46.72308355025497</v>
      </c>
      <c r="G645" s="4">
        <f t="shared" si="30"/>
        <v>-0.624</v>
      </c>
      <c r="H645" s="4">
        <f>G645*'Freq res'!$C$11/2</f>
        <v>-0.624</v>
      </c>
      <c r="I645" s="4">
        <f>G645*'Freq res'!$E$11/2</f>
        <v>-0.24566929133858265</v>
      </c>
      <c r="J645" s="4">
        <f>$G$18+$G$7/$J$18*(-($A$18^2*'Phi(z,A)'!H634)+1)</f>
        <v>3.306660493306741</v>
      </c>
      <c r="K645" s="4">
        <f t="shared" si="31"/>
        <v>27.293825195886185</v>
      </c>
    </row>
    <row r="646" spans="1:11" ht="12.75">
      <c r="A646">
        <v>0.625</v>
      </c>
      <c r="B646" s="4">
        <f>A646*'Freq res'!$C$11/2</f>
        <v>0.625</v>
      </c>
      <c r="C646" s="4">
        <f>A646*'Freq res'!$E$11/2</f>
        <v>0.24606299212598423</v>
      </c>
      <c r="D646" s="4">
        <f>$G$18+$G$7/$J$18*($A$18^2*'Phi(z,A)'!H635+1)</f>
        <v>3.8445218404384542</v>
      </c>
      <c r="E646" s="4">
        <f t="shared" si="29"/>
        <v>46.736331583425134</v>
      </c>
      <c r="G646" s="4">
        <f t="shared" si="30"/>
        <v>-0.625</v>
      </c>
      <c r="H646" s="4">
        <f>G646*'Freq res'!$C$11/2</f>
        <v>-0.625</v>
      </c>
      <c r="I646" s="4">
        <f>G646*'Freq res'!$E$11/2</f>
        <v>-0.24606299212598423</v>
      </c>
      <c r="J646" s="4">
        <f>$G$18+$G$7/$J$18*(-($A$18^2*'Phi(z,A)'!H635)+1)</f>
        <v>3.3063769898578923</v>
      </c>
      <c r="K646" s="4">
        <f t="shared" si="31"/>
        <v>27.286088399066983</v>
      </c>
    </row>
    <row r="647" spans="1:11" ht="12.75">
      <c r="A647">
        <v>0.626</v>
      </c>
      <c r="B647" s="4">
        <f>A647*'Freq res'!$C$11/2</f>
        <v>0.626</v>
      </c>
      <c r="C647" s="4">
        <f>A647*'Freq res'!$E$11/2</f>
        <v>0.24645669291338582</v>
      </c>
      <c r="D647" s="4">
        <f>$G$18+$G$7/$J$18*($A$18^2*'Phi(z,A)'!H636+1)</f>
        <v>3.8448047669329855</v>
      </c>
      <c r="E647" s="4">
        <f t="shared" si="29"/>
        <v>46.74955640062465</v>
      </c>
      <c r="G647" s="4">
        <f t="shared" si="30"/>
        <v>-0.626</v>
      </c>
      <c r="H647" s="4">
        <f>G647*'Freq res'!$C$11/2</f>
        <v>-0.626</v>
      </c>
      <c r="I647" s="4">
        <f>G647*'Freq res'!$E$11/2</f>
        <v>-0.24645669291338582</v>
      </c>
      <c r="J647" s="4">
        <f>$G$18+$G$7/$J$18*(-($A$18^2*'Phi(z,A)'!H636)+1)</f>
        <v>3.3060940633633606</v>
      </c>
      <c r="K647" s="4">
        <f t="shared" si="31"/>
        <v>27.278369533714002</v>
      </c>
    </row>
    <row r="648" spans="1:11" ht="12.75">
      <c r="A648">
        <v>0.627</v>
      </c>
      <c r="B648" s="4">
        <f>A648*'Freq res'!$C$11/2</f>
        <v>0.627</v>
      </c>
      <c r="C648" s="4">
        <f>A648*'Freq res'!$E$11/2</f>
        <v>0.24685039370078737</v>
      </c>
      <c r="D648" s="4">
        <f>$G$18+$G$7/$J$18*($A$18^2*'Phi(z,A)'!H637+1)</f>
        <v>3.8450871164510723</v>
      </c>
      <c r="E648" s="4">
        <f t="shared" si="29"/>
        <v>46.762757978987075</v>
      </c>
      <c r="G648" s="4">
        <f t="shared" si="30"/>
        <v>-0.627</v>
      </c>
      <c r="H648" s="4">
        <f>G648*'Freq res'!$C$11/2</f>
        <v>-0.627</v>
      </c>
      <c r="I648" s="4">
        <f>G648*'Freq res'!$E$11/2</f>
        <v>-0.24685039370078737</v>
      </c>
      <c r="J648" s="4">
        <f>$G$18+$G$7/$J$18*(-($A$18^2*'Phi(z,A)'!H637)+1)</f>
        <v>3.3058117138452743</v>
      </c>
      <c r="K648" s="4">
        <f t="shared" si="31"/>
        <v>27.270668586452512</v>
      </c>
    </row>
    <row r="649" spans="1:11" ht="12.75">
      <c r="A649">
        <v>0.628</v>
      </c>
      <c r="B649" s="4">
        <f>A649*'Freq res'!$C$11/2</f>
        <v>0.628</v>
      </c>
      <c r="C649" s="4">
        <f>A649*'Freq res'!$E$11/2</f>
        <v>0.24724409448818896</v>
      </c>
      <c r="D649" s="4">
        <f>$G$18+$G$7/$J$18*($A$18^2*'Phi(z,A)'!H638+1)</f>
        <v>3.845368888973772</v>
      </c>
      <c r="E649" s="4">
        <f t="shared" si="29"/>
        <v>46.77593629582781</v>
      </c>
      <c r="G649" s="4">
        <f t="shared" si="30"/>
        <v>-0.628</v>
      </c>
      <c r="H649" s="4">
        <f>G649*'Freq res'!$C$11/2</f>
        <v>-0.628</v>
      </c>
      <c r="I649" s="4">
        <f>G649*'Freq res'!$E$11/2</f>
        <v>-0.24724409448818896</v>
      </c>
      <c r="J649" s="4">
        <f>$G$18+$G$7/$J$18*(-($A$18^2*'Phi(z,A)'!H638)+1)</f>
        <v>3.3055299413225745</v>
      </c>
      <c r="K649" s="4">
        <f t="shared" si="31"/>
        <v>27.262985543855176</v>
      </c>
    </row>
    <row r="650" spans="1:11" ht="12.75">
      <c r="A650">
        <v>0.629</v>
      </c>
      <c r="B650" s="4">
        <f>A650*'Freq res'!$C$11/2</f>
        <v>0.629</v>
      </c>
      <c r="C650" s="4">
        <f>A650*'Freq res'!$E$11/2</f>
        <v>0.24763779527559054</v>
      </c>
      <c r="D650" s="4">
        <f>$G$18+$G$7/$J$18*($A$18^2*'Phi(z,A)'!H639+1)</f>
        <v>3.845650084485327</v>
      </c>
      <c r="E650" s="4">
        <f t="shared" si="29"/>
        <v>46.7890913286444</v>
      </c>
      <c r="G650" s="4">
        <f t="shared" si="30"/>
        <v>-0.629</v>
      </c>
      <c r="H650" s="4">
        <f>G650*'Freq res'!$C$11/2</f>
        <v>-0.629</v>
      </c>
      <c r="I650" s="4">
        <f>G650*'Freq res'!$E$11/2</f>
        <v>-0.24763779527559054</v>
      </c>
      <c r="J650" s="4">
        <f>$G$18+$G$7/$J$18*(-($A$18^2*'Phi(z,A)'!H639)+1)</f>
        <v>3.30524874581102</v>
      </c>
      <c r="K650" s="4">
        <f t="shared" si="31"/>
        <v>27.255320392442258</v>
      </c>
    </row>
    <row r="651" spans="1:11" ht="12.75">
      <c r="A651">
        <v>0.63</v>
      </c>
      <c r="B651" s="4">
        <f>A651*'Freq res'!$C$11/2</f>
        <v>0.63</v>
      </c>
      <c r="C651" s="4">
        <f>A651*'Freq res'!$E$11/2</f>
        <v>0.2480314960629921</v>
      </c>
      <c r="D651" s="4">
        <f>$G$18+$G$7/$J$18*($A$18^2*'Phi(z,A)'!H640+1)</f>
        <v>3.84593070297316</v>
      </c>
      <c r="E651" s="4">
        <f t="shared" si="29"/>
        <v>46.80222305511656</v>
      </c>
      <c r="G651" s="4">
        <f t="shared" si="30"/>
        <v>-0.63</v>
      </c>
      <c r="H651" s="4">
        <f>G651*'Freq res'!$C$11/2</f>
        <v>-0.63</v>
      </c>
      <c r="I651" s="4">
        <f>G651*'Freq res'!$E$11/2</f>
        <v>-0.2480314960629921</v>
      </c>
      <c r="J651" s="4">
        <f>$G$18+$G$7/$J$18*(-($A$18^2*'Phi(z,A)'!H640)+1)</f>
        <v>3.3049681273231863</v>
      </c>
      <c r="K651" s="4">
        <f t="shared" si="31"/>
        <v>27.2476731186817</v>
      </c>
    </row>
    <row r="652" spans="1:11" ht="12.75">
      <c r="A652">
        <v>0.631</v>
      </c>
      <c r="B652" s="4">
        <f>A652*'Freq res'!$C$11/2</f>
        <v>0.631</v>
      </c>
      <c r="C652" s="4">
        <f>A652*'Freq res'!$E$11/2</f>
        <v>0.2484251968503937</v>
      </c>
      <c r="D652" s="4">
        <f>$G$18+$G$7/$J$18*($A$18^2*'Phi(z,A)'!H641+1)</f>
        <v>3.846210744427872</v>
      </c>
      <c r="E652" s="4">
        <f t="shared" si="29"/>
        <v>46.81533145310642</v>
      </c>
      <c r="G652" s="4">
        <f t="shared" si="30"/>
        <v>-0.631</v>
      </c>
      <c r="H652" s="4">
        <f>G652*'Freq res'!$C$11/2</f>
        <v>-0.631</v>
      </c>
      <c r="I652" s="4">
        <f>G652*'Freq res'!$E$11/2</f>
        <v>-0.2484251968503937</v>
      </c>
      <c r="J652" s="4">
        <f>$G$18+$G$7/$J$18*(-($A$18^2*'Phi(z,A)'!H641)+1)</f>
        <v>3.3046880858684746</v>
      </c>
      <c r="K652" s="4">
        <f t="shared" si="31"/>
        <v>27.240043708989386</v>
      </c>
    </row>
    <row r="653" spans="1:11" ht="12.75">
      <c r="A653">
        <v>0.632</v>
      </c>
      <c r="B653" s="4">
        <f>A653*'Freq res'!$C$11/2</f>
        <v>0.632</v>
      </c>
      <c r="C653" s="4">
        <f>A653*'Freq res'!$E$11/2</f>
        <v>0.24881889763779524</v>
      </c>
      <c r="D653" s="4">
        <f>$G$18+$G$7/$J$18*($A$18^2*'Phi(z,A)'!H642+1)</f>
        <v>3.846490208843239</v>
      </c>
      <c r="E653" s="4">
        <f t="shared" si="29"/>
        <v>46.82841650065859</v>
      </c>
      <c r="G653" s="4">
        <f t="shared" si="30"/>
        <v>-0.632</v>
      </c>
      <c r="H653" s="4">
        <f>G653*'Freq res'!$C$11/2</f>
        <v>-0.632</v>
      </c>
      <c r="I653" s="4">
        <f>G653*'Freq res'!$E$11/2</f>
        <v>-0.24881889763779524</v>
      </c>
      <c r="J653" s="4">
        <f>$G$18+$G$7/$J$18*(-($A$18^2*'Phi(z,A)'!H642)+1)</f>
        <v>3.3044086214531077</v>
      </c>
      <c r="K653" s="4">
        <f t="shared" si="31"/>
        <v>27.232432149729203</v>
      </c>
    </row>
    <row r="654" spans="1:11" ht="12.75">
      <c r="A654">
        <v>0.633</v>
      </c>
      <c r="B654" s="4">
        <f>A654*'Freq res'!$C$11/2</f>
        <v>0.633</v>
      </c>
      <c r="C654" s="4">
        <f>A654*'Freq res'!$E$11/2</f>
        <v>0.24921259842519683</v>
      </c>
      <c r="D654" s="4">
        <f>$G$18+$G$7/$J$18*($A$18^2*'Phi(z,A)'!H643+1)</f>
        <v>3.846769096216209</v>
      </c>
      <c r="E654" s="4">
        <f t="shared" si="29"/>
        <v>46.8414781760003</v>
      </c>
      <c r="G654" s="4">
        <f t="shared" si="30"/>
        <v>-0.633</v>
      </c>
      <c r="H654" s="4">
        <f>G654*'Freq res'!$C$11/2</f>
        <v>-0.633</v>
      </c>
      <c r="I654" s="4">
        <f>G654*'Freq res'!$E$11/2</f>
        <v>-0.24921259842519683</v>
      </c>
      <c r="J654" s="4">
        <f>$G$18+$G$7/$J$18*(-($A$18^2*'Phi(z,A)'!H643)+1)</f>
        <v>3.3041297340801377</v>
      </c>
      <c r="K654" s="4">
        <f t="shared" si="31"/>
        <v>27.22483842721326</v>
      </c>
    </row>
    <row r="655" spans="1:11" ht="12.75">
      <c r="A655">
        <v>0.634</v>
      </c>
      <c r="B655" s="4">
        <f>A655*'Freq res'!$C$11/2</f>
        <v>0.634</v>
      </c>
      <c r="C655" s="4">
        <f>A655*'Freq res'!$E$11/2</f>
        <v>0.24960629921259841</v>
      </c>
      <c r="D655" s="4">
        <f>$G$18+$G$7/$J$18*($A$18^2*'Phi(z,A)'!H644+1)</f>
        <v>3.8470474065469005</v>
      </c>
      <c r="E655" s="4">
        <f t="shared" si="29"/>
        <v>46.854516457541614</v>
      </c>
      <c r="G655" s="4">
        <f t="shared" si="30"/>
        <v>-0.634</v>
      </c>
      <c r="H655" s="4">
        <f>G655*'Freq res'!$C$11/2</f>
        <v>-0.634</v>
      </c>
      <c r="I655" s="4">
        <f>G655*'Freq res'!$E$11/2</f>
        <v>-0.24960629921259841</v>
      </c>
      <c r="J655" s="4">
        <f>$G$18+$G$7/$J$18*(-($A$18^2*'Phi(z,A)'!H644)+1)</f>
        <v>3.303851423749446</v>
      </c>
      <c r="K655" s="4">
        <f t="shared" si="31"/>
        <v>27.217262527702008</v>
      </c>
    </row>
    <row r="656" spans="1:11" ht="12.75">
      <c r="A656">
        <v>0.635</v>
      </c>
      <c r="B656" s="4">
        <f>A656*'Freq res'!$C$11/2</f>
        <v>0.635</v>
      </c>
      <c r="C656" s="4">
        <f>A656*'Freq res'!$E$11/2</f>
        <v>0.24999999999999997</v>
      </c>
      <c r="D656" s="4">
        <f>$G$18+$G$7/$J$18*($A$18^2*'Phi(z,A)'!H645+1)</f>
        <v>3.8473251398385973</v>
      </c>
      <c r="E656" s="4">
        <f t="shared" si="29"/>
        <v>46.867531323875404</v>
      </c>
      <c r="G656" s="4">
        <f t="shared" si="30"/>
        <v>-0.635</v>
      </c>
      <c r="H656" s="4">
        <f>G656*'Freq res'!$C$11/2</f>
        <v>-0.635</v>
      </c>
      <c r="I656" s="4">
        <f>G656*'Freq res'!$E$11/2</f>
        <v>-0.24999999999999997</v>
      </c>
      <c r="J656" s="4">
        <f>$G$18+$G$7/$J$18*(-($A$18^2*'Phi(z,A)'!H645)+1)</f>
        <v>3.3035736904577493</v>
      </c>
      <c r="K656" s="4">
        <f t="shared" si="31"/>
        <v>27.209704437404447</v>
      </c>
    </row>
    <row r="657" spans="1:11" ht="12.75">
      <c r="A657">
        <v>0.636</v>
      </c>
      <c r="B657" s="4">
        <f>A657*'Freq res'!$C$11/2</f>
        <v>0.636</v>
      </c>
      <c r="C657" s="4">
        <f>A657*'Freq res'!$E$11/2</f>
        <v>0.2503937007874016</v>
      </c>
      <c r="D657" s="4">
        <f>$G$18+$G$7/$J$18*($A$18^2*'Phi(z,A)'!H646+1)</f>
        <v>3.847602296097748</v>
      </c>
      <c r="E657" s="4">
        <f t="shared" si="29"/>
        <v>46.88052275377765</v>
      </c>
      <c r="G657" s="4">
        <f t="shared" si="30"/>
        <v>-0.636</v>
      </c>
      <c r="H657" s="4">
        <f>G657*'Freq res'!$C$11/2</f>
        <v>-0.636</v>
      </c>
      <c r="I657" s="4">
        <f>G657*'Freq res'!$E$11/2</f>
        <v>-0.2503937007874016</v>
      </c>
      <c r="J657" s="4">
        <f>$G$18+$G$7/$J$18*(-($A$18^2*'Phi(z,A)'!H646)+1)</f>
        <v>3.3032965341985987</v>
      </c>
      <c r="K657" s="4">
        <f t="shared" si="31"/>
        <v>27.202164142478217</v>
      </c>
    </row>
    <row r="658" spans="1:11" ht="12.75">
      <c r="A658">
        <v>0.637</v>
      </c>
      <c r="B658" s="4">
        <f>A658*'Freq res'!$C$11/2</f>
        <v>0.637</v>
      </c>
      <c r="C658" s="4">
        <f>A658*'Freq res'!$E$11/2</f>
        <v>0.2507874015748031</v>
      </c>
      <c r="D658" s="4">
        <f>$G$18+$G$7/$J$18*($A$18^2*'Phi(z,A)'!H647+1)</f>
        <v>3.847878875333961</v>
      </c>
      <c r="E658" s="4">
        <f t="shared" si="29"/>
        <v>46.893490726207446</v>
      </c>
      <c r="G658" s="4">
        <f t="shared" si="30"/>
        <v>-0.637</v>
      </c>
      <c r="H658" s="4">
        <f>G658*'Freq res'!$C$11/2</f>
        <v>-0.637</v>
      </c>
      <c r="I658" s="4">
        <f>G658*'Freq res'!$E$11/2</f>
        <v>-0.2507874015748031</v>
      </c>
      <c r="J658" s="4">
        <f>$G$18+$G$7/$J$18*(-($A$18^2*'Phi(z,A)'!H647)+1)</f>
        <v>3.3030199549623855</v>
      </c>
      <c r="K658" s="4">
        <f t="shared" si="31"/>
        <v>27.19464162902981</v>
      </c>
    </row>
    <row r="659" spans="1:11" ht="12.75">
      <c r="A659">
        <v>0.638</v>
      </c>
      <c r="B659" s="4">
        <f>A659*'Freq res'!$C$11/2</f>
        <v>0.638</v>
      </c>
      <c r="C659" s="4">
        <f>A659*'Freq res'!$E$11/2</f>
        <v>0.2511811023622047</v>
      </c>
      <c r="D659" s="4">
        <f>$G$18+$G$7/$J$18*($A$18^2*'Phi(z,A)'!H648+1)</f>
        <v>3.848154877560004</v>
      </c>
      <c r="E659" s="4">
        <f t="shared" si="29"/>
        <v>46.90643522030722</v>
      </c>
      <c r="G659" s="4">
        <f t="shared" si="30"/>
        <v>-0.638</v>
      </c>
      <c r="H659" s="4">
        <f>G659*'Freq res'!$C$11/2</f>
        <v>-0.638</v>
      </c>
      <c r="I659" s="4">
        <f>G659*'Freq res'!$E$11/2</f>
        <v>-0.2511811023622047</v>
      </c>
      <c r="J659" s="4">
        <f>$G$18+$G$7/$J$18*(-($A$18^2*'Phi(z,A)'!H648)+1)</f>
        <v>3.3027439527363427</v>
      </c>
      <c r="K659" s="4">
        <f t="shared" si="31"/>
        <v>27.18713688311469</v>
      </c>
    </row>
    <row r="660" spans="1:11" ht="12.75">
      <c r="A660">
        <v>0.639</v>
      </c>
      <c r="B660" s="4">
        <f>A660*'Freq res'!$C$11/2</f>
        <v>0.639</v>
      </c>
      <c r="C660" s="4">
        <f>A660*'Freq res'!$E$11/2</f>
        <v>0.2515748031496063</v>
      </c>
      <c r="D660" s="4">
        <f>$G$18+$G$7/$J$18*($A$18^2*'Phi(z,A)'!H649+1)</f>
        <v>3.848430302791797</v>
      </c>
      <c r="E660" s="4">
        <f t="shared" si="29"/>
        <v>46.919356215402715</v>
      </c>
      <c r="G660" s="4">
        <f t="shared" si="30"/>
        <v>-0.639</v>
      </c>
      <c r="H660" s="4">
        <f>G660*'Freq res'!$C$11/2</f>
        <v>-0.639</v>
      </c>
      <c r="I660" s="4">
        <f>G660*'Freq res'!$E$11/2</f>
        <v>-0.2515748031496063</v>
      </c>
      <c r="J660" s="4">
        <f>$G$18+$G$7/$J$18*(-($A$18^2*'Phi(z,A)'!H649)+1)</f>
        <v>3.3024685275045496</v>
      </c>
      <c r="K660" s="4">
        <f t="shared" si="31"/>
        <v>27.1796498907375</v>
      </c>
    </row>
    <row r="661" spans="1:11" ht="12.75">
      <c r="A661">
        <v>0.64</v>
      </c>
      <c r="B661" s="4">
        <f>A661*'Freq res'!$C$11/2</f>
        <v>0.64</v>
      </c>
      <c r="C661" s="4">
        <f>A661*'Freq res'!$E$11/2</f>
        <v>0.25196850393700787</v>
      </c>
      <c r="D661" s="4">
        <f>$G$18+$G$7/$J$18*($A$18^2*'Phi(z,A)'!H650+1)</f>
        <v>3.848705151048414</v>
      </c>
      <c r="E661" s="4">
        <f aca="true" t="shared" si="32" ref="E661:E724">EXP(D661)</f>
        <v>46.93225369100327</v>
      </c>
      <c r="G661" s="4">
        <f aca="true" t="shared" si="33" ref="G661:G724">-A661</f>
        <v>-0.64</v>
      </c>
      <c r="H661" s="4">
        <f>G661*'Freq res'!$C$11/2</f>
        <v>-0.64</v>
      </c>
      <c r="I661" s="4">
        <f>G661*'Freq res'!$E$11/2</f>
        <v>-0.25196850393700787</v>
      </c>
      <c r="J661" s="4">
        <f>$G$18+$G$7/$J$18*(-($A$18^2*'Phi(z,A)'!H650)+1)</f>
        <v>3.3021936792479325</v>
      </c>
      <c r="K661" s="4">
        <f aca="true" t="shared" si="34" ref="K661:K724">EXP(J661)</f>
        <v>27.172180637852158</v>
      </c>
    </row>
    <row r="662" spans="1:11" ht="12.75">
      <c r="A662">
        <v>0.641</v>
      </c>
      <c r="B662" s="4">
        <f>A662*'Freq res'!$C$11/2</f>
        <v>0.641</v>
      </c>
      <c r="C662" s="4">
        <f>A662*'Freq res'!$E$11/2</f>
        <v>0.25236220472440946</v>
      </c>
      <c r="D662" s="4">
        <f>$G$18+$G$7/$J$18*($A$18^2*'Phi(z,A)'!H651+1)</f>
        <v>3.848979422352077</v>
      </c>
      <c r="E662" s="4">
        <f t="shared" si="32"/>
        <v>46.9451276268018</v>
      </c>
      <c r="G662" s="4">
        <f t="shared" si="33"/>
        <v>-0.641</v>
      </c>
      <c r="H662" s="4">
        <f>G662*'Freq res'!$C$11/2</f>
        <v>-0.641</v>
      </c>
      <c r="I662" s="4">
        <f>G662*'Freq res'!$E$11/2</f>
        <v>-0.25236220472440946</v>
      </c>
      <c r="J662" s="4">
        <f>$G$18+$G$7/$J$18*(-($A$18^2*'Phi(z,A)'!H651)+1)</f>
        <v>3.3019194079442697</v>
      </c>
      <c r="K662" s="4">
        <f t="shared" si="34"/>
        <v>27.164729110362046</v>
      </c>
    </row>
    <row r="663" spans="1:11" ht="12.75">
      <c r="A663">
        <v>0.642</v>
      </c>
      <c r="B663" s="4">
        <f>A663*'Freq res'!$C$11/2</f>
        <v>0.642</v>
      </c>
      <c r="C663" s="4">
        <f>A663*'Freq res'!$E$11/2</f>
        <v>0.252755905511811</v>
      </c>
      <c r="D663" s="4">
        <f>$G$18+$G$7/$J$18*($A$18^2*'Phi(z,A)'!H652+1)</f>
        <v>3.849253116728153</v>
      </c>
      <c r="E663" s="4">
        <f t="shared" si="32"/>
        <v>46.95797800267502</v>
      </c>
      <c r="G663" s="4">
        <f t="shared" si="33"/>
        <v>-0.642</v>
      </c>
      <c r="H663" s="4">
        <f>G663*'Freq res'!$C$11/2</f>
        <v>-0.642</v>
      </c>
      <c r="I663" s="4">
        <f>G663*'Freq res'!$E$11/2</f>
        <v>-0.252755905511811</v>
      </c>
      <c r="J663" s="4">
        <f>$G$18+$G$7/$J$18*(-($A$18^2*'Phi(z,A)'!H652)+1)</f>
        <v>3.3016457135681936</v>
      </c>
      <c r="K663" s="4">
        <f t="shared" si="34"/>
        <v>27.15729529412016</v>
      </c>
    </row>
    <row r="664" spans="1:11" ht="12.75">
      <c r="A664">
        <v>0.643</v>
      </c>
      <c r="B664" s="4">
        <f>A664*'Freq res'!$C$11/2</f>
        <v>0.643</v>
      </c>
      <c r="C664" s="4">
        <f>A664*'Freq res'!$E$11/2</f>
        <v>0.25314960629921257</v>
      </c>
      <c r="D664" s="4">
        <f>$G$18+$G$7/$J$18*($A$18^2*'Phi(z,A)'!H653+1)</f>
        <v>3.849526234205152</v>
      </c>
      <c r="E664" s="4">
        <f t="shared" si="32"/>
        <v>46.970804798683446</v>
      </c>
      <c r="G664" s="4">
        <f t="shared" si="33"/>
        <v>-0.643</v>
      </c>
      <c r="H664" s="4">
        <f>G664*'Freq res'!$C$11/2</f>
        <v>-0.643</v>
      </c>
      <c r="I664" s="4">
        <f>G664*'Freq res'!$E$11/2</f>
        <v>-0.25314960629921257</v>
      </c>
      <c r="J664" s="4">
        <f>$G$18+$G$7/$J$18*(-($A$18^2*'Phi(z,A)'!H653)+1)</f>
        <v>3.301372596091194</v>
      </c>
      <c r="K664" s="4">
        <f t="shared" si="34"/>
        <v>27.14987917492928</v>
      </c>
    </row>
    <row r="665" spans="1:11" ht="12.75">
      <c r="A665">
        <v>0.644</v>
      </c>
      <c r="B665" s="4">
        <f>A665*'Freq res'!$C$11/2</f>
        <v>0.644</v>
      </c>
      <c r="C665" s="4">
        <f>A665*'Freq res'!$E$11/2</f>
        <v>0.25354330708661416</v>
      </c>
      <c r="D665" s="4">
        <f>$G$18+$G$7/$J$18*($A$18^2*'Phi(z,A)'!H654+1)</f>
        <v>3.8497987748147247</v>
      </c>
      <c r="E665" s="4">
        <f t="shared" si="32"/>
        <v>46.983607995071615</v>
      </c>
      <c r="G665" s="4">
        <f t="shared" si="33"/>
        <v>-0.644</v>
      </c>
      <c r="H665" s="4">
        <f>G665*'Freq res'!$C$11/2</f>
        <v>-0.644</v>
      </c>
      <c r="I665" s="4">
        <f>G665*'Freq res'!$E$11/2</f>
        <v>-0.25354330708661416</v>
      </c>
      <c r="J665" s="4">
        <f>$G$18+$G$7/$J$18*(-($A$18^2*'Phi(z,A)'!H654)+1)</f>
        <v>3.301100055481622</v>
      </c>
      <c r="K665" s="4">
        <f t="shared" si="34"/>
        <v>27.142480738542112</v>
      </c>
    </row>
    <row r="666" spans="1:11" ht="12.75">
      <c r="A666">
        <v>0.645</v>
      </c>
      <c r="B666" s="4">
        <f>A666*'Freq res'!$C$11/2</f>
        <v>0.645</v>
      </c>
      <c r="C666" s="4">
        <f>A666*'Freq res'!$E$11/2</f>
        <v>0.25393700787401574</v>
      </c>
      <c r="D666" s="4">
        <f>$G$18+$G$7/$J$18*($A$18^2*'Phi(z,A)'!H655+1)</f>
        <v>3.850070738591656</v>
      </c>
      <c r="E666" s="4">
        <f t="shared" si="32"/>
        <v>46.996387572268084</v>
      </c>
      <c r="G666" s="4">
        <f t="shared" si="33"/>
        <v>-0.645</v>
      </c>
      <c r="H666" s="4">
        <f>G666*'Freq res'!$C$11/2</f>
        <v>-0.645</v>
      </c>
      <c r="I666" s="4">
        <f>G666*'Freq res'!$E$11/2</f>
        <v>-0.25393700787401574</v>
      </c>
      <c r="J666" s="4">
        <f>$G$18+$G$7/$J$18*(-($A$18^2*'Phi(z,A)'!H655)+1)</f>
        <v>3.3008280917046906</v>
      </c>
      <c r="K666" s="4">
        <f t="shared" si="34"/>
        <v>27.13509997066142</v>
      </c>
    </row>
    <row r="667" spans="1:11" ht="12.75">
      <c r="A667">
        <v>0.646</v>
      </c>
      <c r="B667" s="4">
        <f>A667*'Freq res'!$C$11/2</f>
        <v>0.646</v>
      </c>
      <c r="C667" s="4">
        <f>A667*'Freq res'!$E$11/2</f>
        <v>0.2543307086614173</v>
      </c>
      <c r="D667" s="4">
        <f>$G$18+$G$7/$J$18*($A$18^2*'Phi(z,A)'!H656+1)</f>
        <v>3.8503421255738646</v>
      </c>
      <c r="E667" s="4">
        <f t="shared" si="32"/>
        <v>47.00914351088558</v>
      </c>
      <c r="G667" s="4">
        <f t="shared" si="33"/>
        <v>-0.646</v>
      </c>
      <c r="H667" s="4">
        <f>G667*'Freq res'!$C$11/2</f>
        <v>-0.646</v>
      </c>
      <c r="I667" s="4">
        <f>G667*'Freq res'!$E$11/2</f>
        <v>-0.2543307086614173</v>
      </c>
      <c r="J667" s="4">
        <f>$G$18+$G$7/$J$18*(-($A$18^2*'Phi(z,A)'!H656)+1)</f>
        <v>3.300556704722482</v>
      </c>
      <c r="K667" s="4">
        <f t="shared" si="34"/>
        <v>27.12773685694025</v>
      </c>
    </row>
    <row r="668" spans="1:11" ht="12.75">
      <c r="A668">
        <v>0.647</v>
      </c>
      <c r="B668" s="4">
        <f>A668*'Freq res'!$C$11/2</f>
        <v>0.647</v>
      </c>
      <c r="C668" s="4">
        <f>A668*'Freq res'!$E$11/2</f>
        <v>0.2547244094488189</v>
      </c>
      <c r="D668" s="4">
        <f>$G$18+$G$7/$J$18*($A$18^2*'Phi(z,A)'!H657+1)</f>
        <v>3.8506129358023995</v>
      </c>
      <c r="E668" s="4">
        <f t="shared" si="32"/>
        <v>47.02187579172112</v>
      </c>
      <c r="G668" s="4">
        <f t="shared" si="33"/>
        <v>-0.647</v>
      </c>
      <c r="H668" s="4">
        <f>G668*'Freq res'!$C$11/2</f>
        <v>-0.647</v>
      </c>
      <c r="I668" s="4">
        <f>G668*'Freq res'!$E$11/2</f>
        <v>-0.2547244094488189</v>
      </c>
      <c r="J668" s="4">
        <f>$G$18+$G$7/$J$18*(-($A$18^2*'Phi(z,A)'!H657)+1)</f>
        <v>3.300285894493947</v>
      </c>
      <c r="K668" s="4">
        <f t="shared" si="34"/>
        <v>27.12039138298202</v>
      </c>
    </row>
    <row r="669" spans="1:11" ht="12.75">
      <c r="A669">
        <v>0.648</v>
      </c>
      <c r="B669" s="4">
        <f>A669*'Freq res'!$C$11/2</f>
        <v>0.648</v>
      </c>
      <c r="C669" s="4">
        <f>A669*'Freq res'!$E$11/2</f>
        <v>0.25511811023622044</v>
      </c>
      <c r="D669" s="4">
        <f>$G$18+$G$7/$J$18*($A$18^2*'Phi(z,A)'!H658+1)</f>
        <v>3.850883169321437</v>
      </c>
      <c r="E669" s="4">
        <f t="shared" si="32"/>
        <v>47.03458439575612</v>
      </c>
      <c r="G669" s="4">
        <f t="shared" si="33"/>
        <v>-0.648</v>
      </c>
      <c r="H669" s="4">
        <f>G669*'Freq res'!$C$11/2</f>
        <v>-0.648</v>
      </c>
      <c r="I669" s="4">
        <f>G669*'Freq res'!$E$11/2</f>
        <v>-0.25511811023622044</v>
      </c>
      <c r="J669" s="4">
        <f>$G$18+$G$7/$J$18*(-($A$18^2*'Phi(z,A)'!H658)+1)</f>
        <v>3.3000156609749096</v>
      </c>
      <c r="K669" s="4">
        <f t="shared" si="34"/>
        <v>27.113063534340682</v>
      </c>
    </row>
    <row r="670" spans="1:11" ht="12.75">
      <c r="A670">
        <v>0.649</v>
      </c>
      <c r="B670" s="4">
        <f>A670*'Freq res'!$C$11/2</f>
        <v>0.649</v>
      </c>
      <c r="C670" s="4">
        <f>A670*'Freq res'!$E$11/2</f>
        <v>0.255511811023622</v>
      </c>
      <c r="D670" s="4">
        <f>$G$18+$G$7/$J$18*($A$18^2*'Phi(z,A)'!H659+1)</f>
        <v>3.8511528261782755</v>
      </c>
      <c r="E670" s="4">
        <f t="shared" si="32"/>
        <v>47.04726930415639</v>
      </c>
      <c r="G670" s="4">
        <f t="shared" si="33"/>
        <v>-0.649</v>
      </c>
      <c r="H670" s="4">
        <f>G670*'Freq res'!$C$11/2</f>
        <v>-0.649</v>
      </c>
      <c r="I670" s="4">
        <f>G670*'Freq res'!$E$11/2</f>
        <v>-0.255511811023622</v>
      </c>
      <c r="J670" s="4">
        <f>$G$18+$G$7/$J$18*(-($A$18^2*'Phi(z,A)'!H659)+1)</f>
        <v>3.299746004118071</v>
      </c>
      <c r="K670" s="4">
        <f t="shared" si="34"/>
        <v>27.10575329652092</v>
      </c>
    </row>
    <row r="671" spans="1:11" ht="12.75">
      <c r="A671">
        <v>0.65</v>
      </c>
      <c r="B671" s="4">
        <f>A671*'Freq res'!$C$11/2</f>
        <v>0.65</v>
      </c>
      <c r="C671" s="4">
        <f>A671*'Freq res'!$E$11/2</f>
        <v>0.2559055118110236</v>
      </c>
      <c r="D671" s="4">
        <f>$G$18+$G$7/$J$18*($A$18^2*'Phi(z,A)'!H660+1)</f>
        <v>3.8514219064233344</v>
      </c>
      <c r="E671" s="4">
        <f t="shared" si="32"/>
        <v>47.059930498272315</v>
      </c>
      <c r="G671" s="4">
        <f t="shared" si="33"/>
        <v>-0.65</v>
      </c>
      <c r="H671" s="4">
        <f>G671*'Freq res'!$C$11/2</f>
        <v>-0.65</v>
      </c>
      <c r="I671" s="4">
        <f>G671*'Freq res'!$E$11/2</f>
        <v>-0.2559055118110236</v>
      </c>
      <c r="J671" s="4">
        <f>$G$18+$G$7/$J$18*(-($A$18^2*'Phi(z,A)'!H660)+1)</f>
        <v>3.299476923873012</v>
      </c>
      <c r="K671" s="4">
        <f t="shared" si="34"/>
        <v>27.098460654978275</v>
      </c>
    </row>
    <row r="672" spans="1:11" ht="12.75">
      <c r="A672">
        <v>0.651</v>
      </c>
      <c r="B672" s="4">
        <f>A672*'Freq res'!$C$11/2</f>
        <v>0.651</v>
      </c>
      <c r="C672" s="4">
        <f>A672*'Freq res'!$E$11/2</f>
        <v>0.2562992125984252</v>
      </c>
      <c r="D672" s="4">
        <f>$G$18+$G$7/$J$18*($A$18^2*'Phi(z,A)'!H661+1)</f>
        <v>3.85169041011015</v>
      </c>
      <c r="E672" s="4">
        <f t="shared" si="32"/>
        <v>47.072567959638945</v>
      </c>
      <c r="G672" s="4">
        <f t="shared" si="33"/>
        <v>-0.651</v>
      </c>
      <c r="H672" s="4">
        <f>G672*'Freq res'!$C$11/2</f>
        <v>-0.651</v>
      </c>
      <c r="I672" s="4">
        <f>G672*'Freq res'!$E$11/2</f>
        <v>-0.2562992125984252</v>
      </c>
      <c r="J672" s="4">
        <f>$G$18+$G$7/$J$18*(-($A$18^2*'Phi(z,A)'!H661)+1)</f>
        <v>3.2992084201861966</v>
      </c>
      <c r="K672" s="4">
        <f t="shared" si="34"/>
        <v>27.091185595119292</v>
      </c>
    </row>
    <row r="673" spans="1:11" ht="12.75">
      <c r="A673">
        <v>0.652</v>
      </c>
      <c r="B673" s="4">
        <f>A673*'Freq res'!$C$11/2</f>
        <v>0.652</v>
      </c>
      <c r="C673" s="4">
        <f>A673*'Freq res'!$E$11/2</f>
        <v>0.2566929133858268</v>
      </c>
      <c r="D673" s="4">
        <f>$G$18+$G$7/$J$18*($A$18^2*'Phi(z,A)'!H662+1)</f>
        <v>3.851958337295372</v>
      </c>
      <c r="E673" s="4">
        <f t="shared" si="32"/>
        <v>47.08518166997603</v>
      </c>
      <c r="G673" s="4">
        <f t="shared" si="33"/>
        <v>-0.652</v>
      </c>
      <c r="H673" s="4">
        <f>G673*'Freq res'!$C$11/2</f>
        <v>-0.652</v>
      </c>
      <c r="I673" s="4">
        <f>G673*'Freq res'!$E$11/2</f>
        <v>-0.2566929133858268</v>
      </c>
      <c r="J673" s="4">
        <f>$G$18+$G$7/$J$18*(-($A$18^2*'Phi(z,A)'!H662)+1)</f>
        <v>3.2989404930009747</v>
      </c>
      <c r="K673" s="4">
        <f t="shared" si="34"/>
        <v>27.08392810230169</v>
      </c>
    </row>
    <row r="674" spans="1:11" ht="12.75">
      <c r="A674">
        <v>0.653</v>
      </c>
      <c r="B674" s="4">
        <f>A674*'Freq res'!$C$11/2</f>
        <v>0.653</v>
      </c>
      <c r="C674" s="4">
        <f>A674*'Freq res'!$E$11/2</f>
        <v>0.2570866141732283</v>
      </c>
      <c r="D674" s="4">
        <f>$G$18+$G$7/$J$18*($A$18^2*'Phi(z,A)'!H663+1)</f>
        <v>3.8522256880387604</v>
      </c>
      <c r="E674" s="4">
        <f t="shared" si="32"/>
        <v>47.09777161118817</v>
      </c>
      <c r="G674" s="4">
        <f t="shared" si="33"/>
        <v>-0.653</v>
      </c>
      <c r="H674" s="4">
        <f>G674*'Freq res'!$C$11/2</f>
        <v>-0.653</v>
      </c>
      <c r="I674" s="4">
        <f>G674*'Freq res'!$E$11/2</f>
        <v>-0.2570866141732283</v>
      </c>
      <c r="J674" s="4">
        <f>$G$18+$G$7/$J$18*(-($A$18^2*'Phi(z,A)'!H663)+1)</f>
        <v>3.298673142257586</v>
      </c>
      <c r="K674" s="4">
        <f t="shared" si="34"/>
        <v>27.076688161834515</v>
      </c>
    </row>
    <row r="675" spans="1:11" ht="12.75">
      <c r="A675">
        <v>0.654</v>
      </c>
      <c r="B675" s="4">
        <f>A675*'Freq res'!$C$11/2</f>
        <v>0.654</v>
      </c>
      <c r="C675" s="4">
        <f>A675*'Freq res'!$E$11/2</f>
        <v>0.2574803149606299</v>
      </c>
      <c r="D675" s="4">
        <f>$G$18+$G$7/$J$18*($A$18^2*'Phi(z,A)'!H664+1)</f>
        <v>3.852492462403182</v>
      </c>
      <c r="E675" s="4">
        <f t="shared" si="32"/>
        <v>47.1103377653648</v>
      </c>
      <c r="G675" s="4">
        <f t="shared" si="33"/>
        <v>-0.654</v>
      </c>
      <c r="H675" s="4">
        <f>G675*'Freq res'!$C$11/2</f>
        <v>-0.654</v>
      </c>
      <c r="I675" s="4">
        <f>G675*'Freq res'!$E$11/2</f>
        <v>-0.2574803149606299</v>
      </c>
      <c r="J675" s="4">
        <f>$G$18+$G$7/$J$18*(-($A$18^2*'Phi(z,A)'!H664)+1)</f>
        <v>3.2984063678931643</v>
      </c>
      <c r="K675" s="4">
        <f t="shared" si="34"/>
        <v>27.069465758978296</v>
      </c>
    </row>
    <row r="676" spans="1:11" ht="12.75">
      <c r="A676">
        <v>0.655</v>
      </c>
      <c r="B676" s="4">
        <f>A676*'Freq res'!$C$11/2</f>
        <v>0.655</v>
      </c>
      <c r="C676" s="4">
        <f>A676*'Freq res'!$E$11/2</f>
        <v>0.2578740157480315</v>
      </c>
      <c r="D676" s="4">
        <f>$G$18+$G$7/$J$18*($A$18^2*'Phi(z,A)'!H665+1)</f>
        <v>3.8527586604546085</v>
      </c>
      <c r="E676" s="4">
        <f t="shared" si="32"/>
        <v>47.12288011478039</v>
      </c>
      <c r="G676" s="4">
        <f t="shared" si="33"/>
        <v>-0.655</v>
      </c>
      <c r="H676" s="4">
        <f>G676*'Freq res'!$C$11/2</f>
        <v>-0.655</v>
      </c>
      <c r="I676" s="4">
        <f>G676*'Freq res'!$E$11/2</f>
        <v>-0.2578740157480315</v>
      </c>
      <c r="J676" s="4">
        <f>$G$18+$G$7/$J$18*(-($A$18^2*'Phi(z,A)'!H665)+1)</f>
        <v>3.298140169841738</v>
      </c>
      <c r="K676" s="4">
        <f t="shared" si="34"/>
        <v>27.062260878945164</v>
      </c>
    </row>
    <row r="677" spans="1:11" ht="12.75">
      <c r="A677">
        <v>0.656</v>
      </c>
      <c r="B677" s="4">
        <f>A677*'Freq res'!$C$11/2</f>
        <v>0.656</v>
      </c>
      <c r="C677" s="4">
        <f>A677*'Freq res'!$E$11/2</f>
        <v>0.25826771653543307</v>
      </c>
      <c r="D677" s="4">
        <f>$G$18+$G$7/$J$18*($A$18^2*'Phi(z,A)'!H666+1)</f>
        <v>3.8530242822621092</v>
      </c>
      <c r="E677" s="4">
        <f t="shared" si="32"/>
        <v>47.13539864189442</v>
      </c>
      <c r="G677" s="4">
        <f t="shared" si="33"/>
        <v>-0.656</v>
      </c>
      <c r="H677" s="4">
        <f>G677*'Freq res'!$C$11/2</f>
        <v>-0.656</v>
      </c>
      <c r="I677" s="4">
        <f>G677*'Freq res'!$E$11/2</f>
        <v>-0.25826771653543307</v>
      </c>
      <c r="J677" s="4">
        <f>$G$18+$G$7/$J$18*(-($A$18^2*'Phi(z,A)'!H666)+1)</f>
        <v>3.2978745480342373</v>
      </c>
      <c r="K677" s="4">
        <f t="shared" si="34"/>
        <v>27.055073506899078</v>
      </c>
    </row>
    <row r="678" spans="1:11" ht="12.75">
      <c r="A678">
        <v>0.657</v>
      </c>
      <c r="B678" s="4">
        <f>A678*'Freq res'!$C$11/2</f>
        <v>0.657</v>
      </c>
      <c r="C678" s="4">
        <f>A678*'Freq res'!$E$11/2</f>
        <v>0.25866141732283465</v>
      </c>
      <c r="D678" s="4">
        <f>$G$18+$G$7/$J$18*($A$18^2*'Phi(z,A)'!H667+1)</f>
        <v>3.8532893278978517</v>
      </c>
      <c r="E678" s="4">
        <f t="shared" si="32"/>
        <v>47.14789332935148</v>
      </c>
      <c r="G678" s="4">
        <f t="shared" si="33"/>
        <v>-0.657</v>
      </c>
      <c r="H678" s="4">
        <f>G678*'Freq res'!$C$11/2</f>
        <v>-0.657</v>
      </c>
      <c r="I678" s="4">
        <f>G678*'Freq res'!$E$11/2</f>
        <v>-0.25866141732283465</v>
      </c>
      <c r="J678" s="4">
        <f>$G$18+$G$7/$J$18*(-($A$18^2*'Phi(z,A)'!H667)+1)</f>
        <v>3.297609502398495</v>
      </c>
      <c r="K678" s="4">
        <f t="shared" si="34"/>
        <v>27.047903627955915</v>
      </c>
    </row>
    <row r="679" spans="1:11" ht="12.75">
      <c r="A679">
        <v>0.658</v>
      </c>
      <c r="B679" s="4">
        <f>A679*'Freq res'!$C$11/2</f>
        <v>0.658</v>
      </c>
      <c r="C679" s="4">
        <f>A679*'Freq res'!$E$11/2</f>
        <v>0.25905511811023624</v>
      </c>
      <c r="D679" s="4">
        <f>$G$18+$G$7/$J$18*($A$18^2*'Phi(z,A)'!H668+1)</f>
        <v>3.853553797437097</v>
      </c>
      <c r="E679" s="4">
        <f t="shared" si="32"/>
        <v>47.160364159981405</v>
      </c>
      <c r="G679" s="4">
        <f t="shared" si="33"/>
        <v>-0.658</v>
      </c>
      <c r="H679" s="4">
        <f>G679*'Freq res'!$C$11/2</f>
        <v>-0.658</v>
      </c>
      <c r="I679" s="4">
        <f>G679*'Freq res'!$E$11/2</f>
        <v>-0.25905511811023624</v>
      </c>
      <c r="J679" s="4">
        <f>$G$18+$G$7/$J$18*(-($A$18^2*'Phi(z,A)'!H668)+1)</f>
        <v>3.2973450328592495</v>
      </c>
      <c r="K679" s="4">
        <f t="shared" si="34"/>
        <v>27.040751227183637</v>
      </c>
    </row>
    <row r="680" spans="1:11" ht="12.75">
      <c r="A680">
        <v>0.659</v>
      </c>
      <c r="B680" s="4">
        <f>A680*'Freq res'!$C$11/2</f>
        <v>0.659</v>
      </c>
      <c r="C680" s="4">
        <f>A680*'Freq res'!$E$11/2</f>
        <v>0.25944881889763777</v>
      </c>
      <c r="D680" s="4">
        <f>$G$18+$G$7/$J$18*($A$18^2*'Phi(z,A)'!H669+1)</f>
        <v>3.853817690958195</v>
      </c>
      <c r="E680" s="4">
        <f t="shared" si="32"/>
        <v>47.172811116799245</v>
      </c>
      <c r="G680" s="4">
        <f t="shared" si="33"/>
        <v>-0.659</v>
      </c>
      <c r="H680" s="4">
        <f>G680*'Freq res'!$C$11/2</f>
        <v>-0.659</v>
      </c>
      <c r="I680" s="4">
        <f>G680*'Freq res'!$E$11/2</f>
        <v>-0.25944881889763777</v>
      </c>
      <c r="J680" s="4">
        <f>$G$18+$G$7/$J$18*(-($A$18^2*'Phi(z,A)'!H669)+1)</f>
        <v>3.2970811393381516</v>
      </c>
      <c r="K680" s="4">
        <f t="shared" si="34"/>
        <v>27.03361628960247</v>
      </c>
    </row>
    <row r="681" spans="1:11" ht="12.75">
      <c r="A681">
        <v>0.66</v>
      </c>
      <c r="B681" s="4">
        <f>A681*'Freq res'!$C$11/2</f>
        <v>0.66</v>
      </c>
      <c r="C681" s="4">
        <f>A681*'Freq res'!$E$11/2</f>
        <v>0.25984251968503935</v>
      </c>
      <c r="D681" s="4">
        <f>$G$18+$G$7/$J$18*($A$18^2*'Phi(z,A)'!H670+1)</f>
        <v>3.854081008542582</v>
      </c>
      <c r="E681" s="4">
        <f t="shared" si="32"/>
        <v>47.18523418300538</v>
      </c>
      <c r="G681" s="4">
        <f t="shared" si="33"/>
        <v>-0.66</v>
      </c>
      <c r="H681" s="4">
        <f>G681*'Freq res'!$C$11/2</f>
        <v>-0.66</v>
      </c>
      <c r="I681" s="4">
        <f>G681*'Freq res'!$E$11/2</f>
        <v>-0.25984251968503935</v>
      </c>
      <c r="J681" s="4">
        <f>$G$18+$G$7/$J$18*(-($A$18^2*'Phi(z,A)'!H670)+1)</f>
        <v>3.2968178217537645</v>
      </c>
      <c r="K681" s="4">
        <f t="shared" si="34"/>
        <v>27.026498800185028</v>
      </c>
    </row>
    <row r="682" spans="1:11" ht="12.75">
      <c r="A682">
        <v>0.661</v>
      </c>
      <c r="B682" s="4">
        <f>A682*'Freq res'!$C$11/2</f>
        <v>0.661</v>
      </c>
      <c r="C682" s="4">
        <f>A682*'Freq res'!$E$11/2</f>
        <v>0.26023622047244094</v>
      </c>
      <c r="D682" s="4">
        <f>$G$18+$G$7/$J$18*($A$18^2*'Phi(z,A)'!H671+1)</f>
        <v>3.8543437502747775</v>
      </c>
      <c r="E682" s="4">
        <f t="shared" si="32"/>
        <v>47.19763334198559</v>
      </c>
      <c r="G682" s="4">
        <f t="shared" si="33"/>
        <v>-0.661</v>
      </c>
      <c r="H682" s="4">
        <f>G682*'Freq res'!$C$11/2</f>
        <v>-0.661</v>
      </c>
      <c r="I682" s="4">
        <f>G682*'Freq res'!$E$11/2</f>
        <v>-0.26023622047244094</v>
      </c>
      <c r="J682" s="4">
        <f>$G$18+$G$7/$J$18*(-($A$18^2*'Phi(z,A)'!H671)+1)</f>
        <v>3.2965550800215686</v>
      </c>
      <c r="K682" s="4">
        <f t="shared" si="34"/>
        <v>27.01939874385647</v>
      </c>
    </row>
    <row r="683" spans="1:11" ht="12.75">
      <c r="A683">
        <v>0.662</v>
      </c>
      <c r="B683" s="4">
        <f>A683*'Freq res'!$C$11/2</f>
        <v>0.662</v>
      </c>
      <c r="C683" s="4">
        <f>A683*'Freq res'!$E$11/2</f>
        <v>0.2606299212598425</v>
      </c>
      <c r="D683" s="4">
        <f>$G$18+$G$7/$J$18*($A$18^2*'Phi(z,A)'!H672+1)</f>
        <v>3.85460591624238</v>
      </c>
      <c r="E683" s="4">
        <f t="shared" si="32"/>
        <v>47.210008577311136</v>
      </c>
      <c r="G683" s="4">
        <f t="shared" si="33"/>
        <v>-0.662</v>
      </c>
      <c r="H683" s="4">
        <f>G683*'Freq res'!$C$11/2</f>
        <v>-0.662</v>
      </c>
      <c r="I683" s="4">
        <f>G683*'Freq res'!$E$11/2</f>
        <v>-0.2606299212598425</v>
      </c>
      <c r="J683" s="4">
        <f>$G$18+$G$7/$J$18*(-($A$18^2*'Phi(z,A)'!H672)+1)</f>
        <v>3.2962929140539665</v>
      </c>
      <c r="K683" s="4">
        <f t="shared" si="34"/>
        <v>27.012316105494698</v>
      </c>
    </row>
    <row r="684" spans="1:11" ht="12.75">
      <c r="A684">
        <v>0.663</v>
      </c>
      <c r="B684" s="4">
        <f>A684*'Freq res'!$C$11/2</f>
        <v>0.663</v>
      </c>
      <c r="C684" s="4">
        <f>A684*'Freq res'!$E$11/2</f>
        <v>0.2610236220472441</v>
      </c>
      <c r="D684" s="4">
        <f>$G$18+$G$7/$J$18*($A$18^2*'Phi(z,A)'!H673+1)</f>
        <v>3.8548675065360625</v>
      </c>
      <c r="E684" s="4">
        <f t="shared" si="32"/>
        <v>47.22235987273869</v>
      </c>
      <c r="G684" s="4">
        <f t="shared" si="33"/>
        <v>-0.663</v>
      </c>
      <c r="H684" s="4">
        <f>G684*'Freq res'!$C$11/2</f>
        <v>-0.663</v>
      </c>
      <c r="I684" s="4">
        <f>G684*'Freq res'!$E$11/2</f>
        <v>-0.2610236220472441</v>
      </c>
      <c r="J684" s="4">
        <f>$G$18+$G$7/$J$18*(-($A$18^2*'Phi(z,A)'!H673)+1)</f>
        <v>3.2960313237602836</v>
      </c>
      <c r="K684" s="4">
        <f t="shared" si="34"/>
        <v>27.005250869930418</v>
      </c>
    </row>
    <row r="685" spans="1:11" ht="12.75">
      <c r="A685">
        <v>0.664</v>
      </c>
      <c r="B685" s="4">
        <f>A685*'Freq res'!$C$11/2</f>
        <v>0.664</v>
      </c>
      <c r="C685" s="4">
        <f>A685*'Freq res'!$E$11/2</f>
        <v>0.26141732283464564</v>
      </c>
      <c r="D685" s="4">
        <f>$G$18+$G$7/$J$18*($A$18^2*'Phi(z,A)'!H674+1)</f>
        <v>3.855128521249572</v>
      </c>
      <c r="E685" s="4">
        <f t="shared" si="32"/>
        <v>47.23468721221062</v>
      </c>
      <c r="G685" s="4">
        <f t="shared" si="33"/>
        <v>-0.664</v>
      </c>
      <c r="H685" s="4">
        <f>G685*'Freq res'!$C$11/2</f>
        <v>-0.664</v>
      </c>
      <c r="I685" s="4">
        <f>G685*'Freq res'!$E$11/2</f>
        <v>-0.26141732283464564</v>
      </c>
      <c r="J685" s="4">
        <f>$G$18+$G$7/$J$18*(-($A$18^2*'Phi(z,A)'!H674)+1)</f>
        <v>3.295770309046775</v>
      </c>
      <c r="K685" s="4">
        <f t="shared" si="34"/>
        <v>26.998203021947397</v>
      </c>
    </row>
    <row r="686" spans="1:11" ht="12.75">
      <c r="A686">
        <v>0.665</v>
      </c>
      <c r="B686" s="4">
        <f>A686*'Freq res'!$C$11/2</f>
        <v>0.665</v>
      </c>
      <c r="C686" s="4">
        <f>A686*'Freq res'!$E$11/2</f>
        <v>0.2618110236220472</v>
      </c>
      <c r="D686" s="4">
        <f>$G$18+$G$7/$J$18*($A$18^2*'Phi(z,A)'!H675+1)</f>
        <v>3.8553889604797216</v>
      </c>
      <c r="E686" s="4">
        <f t="shared" si="32"/>
        <v>47.24699057985478</v>
      </c>
      <c r="G686" s="4">
        <f t="shared" si="33"/>
        <v>-0.665</v>
      </c>
      <c r="H686" s="4">
        <f>G686*'Freq res'!$C$11/2</f>
        <v>-0.665</v>
      </c>
      <c r="I686" s="4">
        <f>G686*'Freq res'!$E$11/2</f>
        <v>-0.2618110236220472</v>
      </c>
      <c r="J686" s="4">
        <f>$G$18+$G$7/$J$18*(-($A$18^2*'Phi(z,A)'!H675)+1)</f>
        <v>3.295509869816625</v>
      </c>
      <c r="K686" s="4">
        <f t="shared" si="34"/>
        <v>26.991172546282503</v>
      </c>
    </row>
    <row r="687" spans="1:11" ht="12.75">
      <c r="A687">
        <v>0.666</v>
      </c>
      <c r="B687" s="4">
        <f>A687*'Freq res'!$C$11/2</f>
        <v>0.666</v>
      </c>
      <c r="C687" s="4">
        <f>A687*'Freq res'!$E$11/2</f>
        <v>0.2622047244094488</v>
      </c>
      <c r="D687" s="4">
        <f>$G$18+$G$7/$J$18*($A$18^2*'Phi(z,A)'!H676+1)</f>
        <v>3.8556488243263907</v>
      </c>
      <c r="E687" s="4">
        <f t="shared" si="32"/>
        <v>47.25926995998478</v>
      </c>
      <c r="G687" s="4">
        <f t="shared" si="33"/>
        <v>-0.666</v>
      </c>
      <c r="H687" s="4">
        <f>G687*'Freq res'!$C$11/2</f>
        <v>-0.666</v>
      </c>
      <c r="I687" s="4">
        <f>G687*'Freq res'!$E$11/2</f>
        <v>-0.2622047244094488</v>
      </c>
      <c r="J687" s="4">
        <f>$G$18+$G$7/$J$18*(-($A$18^2*'Phi(z,A)'!H676)+1)</f>
        <v>3.295250005969956</v>
      </c>
      <c r="K687" s="4">
        <f t="shared" si="34"/>
        <v>26.98415942762598</v>
      </c>
    </row>
    <row r="688" spans="1:11" ht="12.75">
      <c r="A688">
        <v>0.667</v>
      </c>
      <c r="B688" s="4">
        <f>A688*'Freq res'!$C$11/2</f>
        <v>0.667</v>
      </c>
      <c r="C688" s="4">
        <f>A688*'Freq res'!$E$11/2</f>
        <v>0.2625984251968504</v>
      </c>
      <c r="D688" s="4">
        <f>$G$18+$G$7/$J$18*($A$18^2*'Phi(z,A)'!H677+1)</f>
        <v>3.855908112892519</v>
      </c>
      <c r="E688" s="4">
        <f t="shared" si="32"/>
        <v>47.27152533709988</v>
      </c>
      <c r="G688" s="4">
        <f t="shared" si="33"/>
        <v>-0.667</v>
      </c>
      <c r="H688" s="4">
        <f>G688*'Freq res'!$C$11/2</f>
        <v>-0.667</v>
      </c>
      <c r="I688" s="4">
        <f>G688*'Freq res'!$E$11/2</f>
        <v>-0.2625984251968504</v>
      </c>
      <c r="J688" s="4">
        <f>$G$18+$G$7/$J$18*(-($A$18^2*'Phi(z,A)'!H677)+1)</f>
        <v>3.2949907174038278</v>
      </c>
      <c r="K688" s="4">
        <f t="shared" si="34"/>
        <v>26.977163650621506</v>
      </c>
    </row>
    <row r="689" spans="1:11" ht="12.75">
      <c r="A689">
        <v>0.668</v>
      </c>
      <c r="B689" s="4">
        <f>A689*'Freq res'!$C$11/2</f>
        <v>0.668</v>
      </c>
      <c r="C689" s="4">
        <f>A689*'Freq res'!$E$11/2</f>
        <v>0.262992125984252</v>
      </c>
      <c r="D689" s="4">
        <f>$G$18+$G$7/$J$18*($A$18^2*'Phi(z,A)'!H678+1)</f>
        <v>3.856166826284103</v>
      </c>
      <c r="E689" s="4">
        <f t="shared" si="32"/>
        <v>47.28375669588513</v>
      </c>
      <c r="G689" s="4">
        <f t="shared" si="33"/>
        <v>-0.668</v>
      </c>
      <c r="H689" s="4">
        <f>G689*'Freq res'!$C$11/2</f>
        <v>-0.668</v>
      </c>
      <c r="I689" s="4">
        <f>G689*'Freq res'!$E$11/2</f>
        <v>-0.262992125984252</v>
      </c>
      <c r="J689" s="4">
        <f>$G$18+$G$7/$J$18*(-($A$18^2*'Phi(z,A)'!H678)+1)</f>
        <v>3.2947320040122436</v>
      </c>
      <c r="K689" s="4">
        <f t="shared" si="34"/>
        <v>26.97018519986639</v>
      </c>
    </row>
    <row r="690" spans="1:11" ht="12.75">
      <c r="A690">
        <v>0.669</v>
      </c>
      <c r="B690" s="4">
        <f>A690*'Freq res'!$C$11/2</f>
        <v>0.669</v>
      </c>
      <c r="C690" s="4">
        <f>A690*'Freq res'!$E$11/2</f>
        <v>0.26338582677165356</v>
      </c>
      <c r="D690" s="4">
        <f>$G$18+$G$7/$J$18*($A$18^2*'Phi(z,A)'!H679+1)</f>
        <v>3.8564249646101945</v>
      </c>
      <c r="E690" s="4">
        <f t="shared" si="32"/>
        <v>47.295964021211404</v>
      </c>
      <c r="G690" s="4">
        <f t="shared" si="33"/>
        <v>-0.669</v>
      </c>
      <c r="H690" s="4">
        <f>G690*'Freq res'!$C$11/2</f>
        <v>-0.669</v>
      </c>
      <c r="I690" s="4">
        <f>G690*'Freq res'!$E$11/2</f>
        <v>-0.26338582677165356</v>
      </c>
      <c r="J690" s="4">
        <f>$G$18+$G$7/$J$18*(-($A$18^2*'Phi(z,A)'!H679)+1)</f>
        <v>3.294473865686152</v>
      </c>
      <c r="K690" s="4">
        <f t="shared" si="34"/>
        <v>26.963224059911678</v>
      </c>
    </row>
    <row r="691" spans="1:11" ht="12.75">
      <c r="A691">
        <v>0.67</v>
      </c>
      <c r="B691" s="4">
        <f>A691*'Freq res'!$C$11/2</f>
        <v>0.67</v>
      </c>
      <c r="C691" s="4">
        <f>A691*'Freq res'!$E$11/2</f>
        <v>0.2637795275590551</v>
      </c>
      <c r="D691" s="4">
        <f>$G$18+$G$7/$J$18*($A$18^2*'Phi(z,A)'!H680+1)</f>
        <v>3.8566825279828936</v>
      </c>
      <c r="E691" s="4">
        <f t="shared" si="32"/>
        <v>47.30814729813536</v>
      </c>
      <c r="G691" s="4">
        <f t="shared" si="33"/>
        <v>-0.67</v>
      </c>
      <c r="H691" s="4">
        <f>G691*'Freq res'!$C$11/2</f>
        <v>-0.67</v>
      </c>
      <c r="I691" s="4">
        <f>G691*'Freq res'!$E$11/2</f>
        <v>-0.2637795275590551</v>
      </c>
      <c r="J691" s="4">
        <f>$G$18+$G$7/$J$18*(-($A$18^2*'Phi(z,A)'!H680)+1)</f>
        <v>3.294216302313453</v>
      </c>
      <c r="K691" s="4">
        <f t="shared" si="34"/>
        <v>26.956280215262375</v>
      </c>
    </row>
    <row r="692" spans="1:11" ht="12.75">
      <c r="A692">
        <v>0.671</v>
      </c>
      <c r="B692" s="4">
        <f>A692*'Freq res'!$C$11/2</f>
        <v>0.671</v>
      </c>
      <c r="C692" s="4">
        <f>A692*'Freq res'!$E$11/2</f>
        <v>0.2641732283464567</v>
      </c>
      <c r="D692" s="4">
        <f>$G$18+$G$7/$J$18*($A$18^2*'Phi(z,A)'!H681+1)</f>
        <v>3.856939516517347</v>
      </c>
      <c r="E692" s="4">
        <f t="shared" si="32"/>
        <v>47.320306511899545</v>
      </c>
      <c r="G692" s="4">
        <f t="shared" si="33"/>
        <v>-0.671</v>
      </c>
      <c r="H692" s="4">
        <f>G692*'Freq res'!$C$11/2</f>
        <v>-0.671</v>
      </c>
      <c r="I692" s="4">
        <f>G692*'Freq res'!$E$11/2</f>
        <v>-0.2641732283464567</v>
      </c>
      <c r="J692" s="4">
        <f>$G$18+$G$7/$J$18*(-($A$18^2*'Phi(z,A)'!H681)+1)</f>
        <v>3.2939593137789998</v>
      </c>
      <c r="K692" s="4">
        <f t="shared" si="34"/>
        <v>26.949353650377546</v>
      </c>
    </row>
    <row r="693" spans="1:11" ht="12.75">
      <c r="A693">
        <v>0.672</v>
      </c>
      <c r="B693" s="4">
        <f>A693*'Freq res'!$C$11/2</f>
        <v>0.672</v>
      </c>
      <c r="C693" s="4">
        <f>A693*'Freq res'!$E$11/2</f>
        <v>0.26456692913385826</v>
      </c>
      <c r="D693" s="4">
        <f>$G$18+$G$7/$J$18*($A$18^2*'Phi(z,A)'!H682+1)</f>
        <v>3.857195930331743</v>
      </c>
      <c r="E693" s="4">
        <f t="shared" si="32"/>
        <v>47.33244164793244</v>
      </c>
      <c r="G693" s="4">
        <f t="shared" si="33"/>
        <v>-0.672</v>
      </c>
      <c r="H693" s="4">
        <f>G693*'Freq res'!$C$11/2</f>
        <v>-0.672</v>
      </c>
      <c r="I693" s="4">
        <f>G693*'Freq res'!$E$11/2</f>
        <v>-0.26456692913385826</v>
      </c>
      <c r="J693" s="4">
        <f>$G$18+$G$7/$J$18*(-($A$18^2*'Phi(z,A)'!H682)+1)</f>
        <v>3.2937028999646034</v>
      </c>
      <c r="K693" s="4">
        <f t="shared" si="34"/>
        <v>26.942444349670467</v>
      </c>
    </row>
    <row r="694" spans="1:11" ht="12.75">
      <c r="A694">
        <v>0.673</v>
      </c>
      <c r="B694" s="4">
        <f>A694*'Freq res'!$C$11/2</f>
        <v>0.673</v>
      </c>
      <c r="C694" s="4">
        <f>A694*'Freq res'!$E$11/2</f>
        <v>0.26496062992125985</v>
      </c>
      <c r="D694" s="4">
        <f>$G$18+$G$7/$J$18*($A$18^2*'Phi(z,A)'!H683+1)</f>
        <v>3.85745176954731</v>
      </c>
      <c r="E694" s="4">
        <f t="shared" si="32"/>
        <v>47.34455269184844</v>
      </c>
      <c r="G694" s="4">
        <f t="shared" si="33"/>
        <v>-0.673</v>
      </c>
      <c r="H694" s="4">
        <f>G694*'Freq res'!$C$11/2</f>
        <v>-0.673</v>
      </c>
      <c r="I694" s="4">
        <f>G694*'Freq res'!$E$11/2</f>
        <v>-0.26496062992125985</v>
      </c>
      <c r="J694" s="4">
        <f>$G$18+$G$7/$J$18*(-($A$18^2*'Phi(z,A)'!H683)+1)</f>
        <v>3.2934470607490365</v>
      </c>
      <c r="K694" s="4">
        <f t="shared" si="34"/>
        <v>26.935552297508792</v>
      </c>
    </row>
    <row r="695" spans="1:11" ht="12.75">
      <c r="A695">
        <v>0.674</v>
      </c>
      <c r="B695" s="4">
        <f>A695*'Freq res'!$C$11/2</f>
        <v>0.674</v>
      </c>
      <c r="C695" s="4">
        <f>A695*'Freq res'!$E$11/2</f>
        <v>0.26535433070866143</v>
      </c>
      <c r="D695" s="4">
        <f>$G$18+$G$7/$J$18*($A$18^2*'Phi(z,A)'!H684+1)</f>
        <v>3.8577070342883095</v>
      </c>
      <c r="E695" s="4">
        <f t="shared" si="32"/>
        <v>47.356639629447926</v>
      </c>
      <c r="G695" s="4">
        <f t="shared" si="33"/>
        <v>-0.674</v>
      </c>
      <c r="H695" s="4">
        <f>G695*'Freq res'!$C$11/2</f>
        <v>-0.674</v>
      </c>
      <c r="I695" s="4">
        <f>G695*'Freq res'!$E$11/2</f>
        <v>-0.26535433070866143</v>
      </c>
      <c r="J695" s="4">
        <f>$G$18+$G$7/$J$18*(-($A$18^2*'Phi(z,A)'!H684)+1)</f>
        <v>3.293191796008037</v>
      </c>
      <c r="K695" s="4">
        <f t="shared" si="34"/>
        <v>26.928677478214706</v>
      </c>
    </row>
    <row r="696" spans="1:11" ht="12.75">
      <c r="A696">
        <v>0.675</v>
      </c>
      <c r="B696" s="4">
        <f>A696*'Freq res'!$C$11/2</f>
        <v>0.675</v>
      </c>
      <c r="C696" s="4">
        <f>A696*'Freq res'!$E$11/2</f>
        <v>0.26574803149606296</v>
      </c>
      <c r="D696" s="4">
        <f>$G$18+$G$7/$J$18*($A$18^2*'Phi(z,A)'!H685+1)</f>
        <v>3.8579617246820344</v>
      </c>
      <c r="E696" s="4">
        <f t="shared" si="32"/>
        <v>47.36870244671727</v>
      </c>
      <c r="G696" s="4">
        <f t="shared" si="33"/>
        <v>-0.675</v>
      </c>
      <c r="H696" s="4">
        <f>G696*'Freq res'!$C$11/2</f>
        <v>-0.675</v>
      </c>
      <c r="I696" s="4">
        <f>G696*'Freq res'!$E$11/2</f>
        <v>-0.26574803149606296</v>
      </c>
      <c r="J696" s="4">
        <f>$G$18+$G$7/$J$18*(-($A$18^2*'Phi(z,A)'!H685)+1)</f>
        <v>3.292937105614312</v>
      </c>
      <c r="K696" s="4">
        <f t="shared" si="34"/>
        <v>26.921819876065054</v>
      </c>
    </row>
    <row r="697" spans="1:11" ht="12.75">
      <c r="A697">
        <v>0.676</v>
      </c>
      <c r="B697" s="4">
        <f>A697*'Freq res'!$C$11/2</f>
        <v>0.676</v>
      </c>
      <c r="C697" s="4">
        <f>A697*'Freq res'!$E$11/2</f>
        <v>0.26614173228346455</v>
      </c>
      <c r="D697" s="4">
        <f>$G$18+$G$7/$J$18*($A$18^2*'Phi(z,A)'!H686+1)</f>
        <v>3.8582158408588043</v>
      </c>
      <c r="E697" s="4">
        <f t="shared" si="32"/>
        <v>47.38074112982886</v>
      </c>
      <c r="G697" s="4">
        <f t="shared" si="33"/>
        <v>-0.676</v>
      </c>
      <c r="H697" s="4">
        <f>G697*'Freq res'!$C$11/2</f>
        <v>-0.676</v>
      </c>
      <c r="I697" s="4">
        <f>G697*'Freq res'!$E$11/2</f>
        <v>-0.26614173228346455</v>
      </c>
      <c r="J697" s="4">
        <f>$G$18+$G$7/$J$18*(-($A$18^2*'Phi(z,A)'!H686)+1)</f>
        <v>3.2926829894375422</v>
      </c>
      <c r="K697" s="4">
        <f t="shared" si="34"/>
        <v>26.914979475291517</v>
      </c>
    </row>
    <row r="698" spans="1:11" ht="12.75">
      <c r="A698">
        <v>0.677</v>
      </c>
      <c r="B698" s="4">
        <f>A698*'Freq res'!$C$11/2</f>
        <v>0.677</v>
      </c>
      <c r="C698" s="4">
        <f>A698*'Freq res'!$E$11/2</f>
        <v>0.26653543307086613</v>
      </c>
      <c r="D698" s="4">
        <f>$G$18+$G$7/$J$18*($A$18^2*'Phi(z,A)'!H687+1)</f>
        <v>3.8584693829519616</v>
      </c>
      <c r="E698" s="4">
        <f t="shared" si="32"/>
        <v>47.39275566514112</v>
      </c>
      <c r="G698" s="4">
        <f t="shared" si="33"/>
        <v>-0.677</v>
      </c>
      <c r="H698" s="4">
        <f>G698*'Freq res'!$C$11/2</f>
        <v>-0.677</v>
      </c>
      <c r="I698" s="4">
        <f>G698*'Freq res'!$E$11/2</f>
        <v>-0.26653543307086613</v>
      </c>
      <c r="J698" s="4">
        <f>$G$18+$G$7/$J$18*(-($A$18^2*'Phi(z,A)'!H687)+1)</f>
        <v>3.292429447344385</v>
      </c>
      <c r="K698" s="4">
        <f t="shared" si="34"/>
        <v>26.90815626008075</v>
      </c>
    </row>
    <row r="699" spans="1:11" ht="12.75">
      <c r="A699">
        <v>0.678</v>
      </c>
      <c r="B699" s="4">
        <f>A699*'Freq res'!$C$11/2</f>
        <v>0.678</v>
      </c>
      <c r="C699" s="4">
        <f>A699*'Freq res'!$E$11/2</f>
        <v>0.2669291338582677</v>
      </c>
      <c r="D699" s="4">
        <f>$G$18+$G$7/$J$18*($A$18^2*'Phi(z,A)'!H688+1)</f>
        <v>3.858722351097868</v>
      </c>
      <c r="E699" s="4">
        <f t="shared" si="32"/>
        <v>47.40474603919852</v>
      </c>
      <c r="G699" s="4">
        <f t="shared" si="33"/>
        <v>-0.678</v>
      </c>
      <c r="H699" s="4">
        <f>G699*'Freq res'!$C$11/2</f>
        <v>-0.678</v>
      </c>
      <c r="I699" s="4">
        <f>G699*'Freq res'!$E$11/2</f>
        <v>-0.2669291338582677</v>
      </c>
      <c r="J699" s="4">
        <f>$G$18+$G$7/$J$18*(-($A$18^2*'Phi(z,A)'!H688)+1)</f>
        <v>3.2921764791984787</v>
      </c>
      <c r="K699" s="4">
        <f t="shared" si="34"/>
        <v>26.901350214574535</v>
      </c>
    </row>
    <row r="700" spans="1:11" ht="12.75">
      <c r="A700">
        <v>0.679</v>
      </c>
      <c r="B700" s="4">
        <f>A700*'Freq res'!$C$11/2</f>
        <v>0.679</v>
      </c>
      <c r="C700" s="4">
        <f>A700*'Freq res'!$E$11/2</f>
        <v>0.2673228346456693</v>
      </c>
      <c r="D700" s="4">
        <f>$G$18+$G$7/$J$18*($A$18^2*'Phi(z,A)'!H689+1)</f>
        <v>3.8589747454359005</v>
      </c>
      <c r="E700" s="4">
        <f t="shared" si="32"/>
        <v>47.41671223873167</v>
      </c>
      <c r="G700" s="4">
        <f t="shared" si="33"/>
        <v>-0.679</v>
      </c>
      <c r="H700" s="4">
        <f>G700*'Freq res'!$C$11/2</f>
        <v>-0.679</v>
      </c>
      <c r="I700" s="4">
        <f>G700*'Freq res'!$E$11/2</f>
        <v>-0.2673228346456693</v>
      </c>
      <c r="J700" s="4">
        <f>$G$18+$G$7/$J$18*(-($A$18^2*'Phi(z,A)'!H689)+1)</f>
        <v>3.291924084860446</v>
      </c>
      <c r="K700" s="4">
        <f t="shared" si="34"/>
        <v>26.894561322869897</v>
      </c>
    </row>
    <row r="701" spans="1:11" ht="12.75">
      <c r="A701">
        <v>0.68</v>
      </c>
      <c r="B701" s="4">
        <f>A701*'Freq res'!$C$11/2</f>
        <v>0.68</v>
      </c>
      <c r="C701" s="4">
        <f>A701*'Freq res'!$E$11/2</f>
        <v>0.2677165354330709</v>
      </c>
      <c r="D701" s="4">
        <f>$G$18+$G$7/$J$18*($A$18^2*'Phi(z,A)'!H690+1)</f>
        <v>3.859226566108447</v>
      </c>
      <c r="E701" s="4">
        <f t="shared" si="32"/>
        <v>47.428654250657196</v>
      </c>
      <c r="G701" s="4">
        <f t="shared" si="33"/>
        <v>-0.68</v>
      </c>
      <c r="H701" s="4">
        <f>G701*'Freq res'!$C$11/2</f>
        <v>-0.68</v>
      </c>
      <c r="I701" s="4">
        <f>G701*'Freq res'!$E$11/2</f>
        <v>-0.2677165354330709</v>
      </c>
      <c r="J701" s="4">
        <f>$G$18+$G$7/$J$18*(-($A$18^2*'Phi(z,A)'!H690)+1)</f>
        <v>3.2916722641878993</v>
      </c>
      <c r="K701" s="4">
        <f t="shared" si="34"/>
        <v>26.887789569019308</v>
      </c>
    </row>
    <row r="702" spans="1:11" ht="12.75">
      <c r="A702">
        <v>0.681</v>
      </c>
      <c r="B702" s="4">
        <f>A702*'Freq res'!$C$11/2</f>
        <v>0.681</v>
      </c>
      <c r="C702" s="4">
        <f>A702*'Freq res'!$E$11/2</f>
        <v>0.2681102362204724</v>
      </c>
      <c r="D702" s="4">
        <f>$G$18+$G$7/$J$18*($A$18^2*'Phi(z,A)'!H691+1)</f>
        <v>3.8594778132609022</v>
      </c>
      <c r="E702" s="4">
        <f t="shared" si="32"/>
        <v>47.44057206207786</v>
      </c>
      <c r="G702" s="4">
        <f t="shared" si="33"/>
        <v>-0.681</v>
      </c>
      <c r="H702" s="4">
        <f>G702*'Freq res'!$C$11/2</f>
        <v>-0.681</v>
      </c>
      <c r="I702" s="4">
        <f>G702*'Freq res'!$E$11/2</f>
        <v>-0.2681102362204724</v>
      </c>
      <c r="J702" s="4">
        <f>$G$18+$G$7/$J$18*(-($A$18^2*'Phi(z,A)'!H691)+1)</f>
        <v>3.2914210170354443</v>
      </c>
      <c r="K702" s="4">
        <f t="shared" si="34"/>
        <v>26.881034937030844</v>
      </c>
    </row>
    <row r="703" spans="1:11" ht="12.75">
      <c r="A703">
        <v>0.682</v>
      </c>
      <c r="B703" s="4">
        <f>A703*'Freq res'!$C$11/2</f>
        <v>0.682</v>
      </c>
      <c r="C703" s="4">
        <f>A703*'Freq res'!$E$11/2</f>
        <v>0.268503937007874</v>
      </c>
      <c r="D703" s="4">
        <f>$G$18+$G$7/$J$18*($A$18^2*'Phi(z,A)'!H692+1)</f>
        <v>3.8597284870416644</v>
      </c>
      <c r="E703" s="4">
        <f t="shared" si="32"/>
        <v>47.45246566028252</v>
      </c>
      <c r="G703" s="4">
        <f t="shared" si="33"/>
        <v>-0.682</v>
      </c>
      <c r="H703" s="4">
        <f>G703*'Freq res'!$C$11/2</f>
        <v>-0.682</v>
      </c>
      <c r="I703" s="4">
        <f>G703*'Freq res'!$E$11/2</f>
        <v>-0.268503937007874</v>
      </c>
      <c r="J703" s="4">
        <f>$G$18+$G$7/$J$18*(-($A$18^2*'Phi(z,A)'!H692)+1)</f>
        <v>3.291170343254682</v>
      </c>
      <c r="K703" s="4">
        <f t="shared" si="34"/>
        <v>26.874297410868238</v>
      </c>
    </row>
    <row r="704" spans="1:11" ht="12.75">
      <c r="A704">
        <v>0.683</v>
      </c>
      <c r="B704" s="4">
        <f>A704*'Freq res'!$C$11/2</f>
        <v>0.683</v>
      </c>
      <c r="C704" s="4">
        <f>A704*'Freq res'!$E$11/2</f>
        <v>0.2688976377952756</v>
      </c>
      <c r="D704" s="4">
        <f>$G$18+$G$7/$J$18*($A$18^2*'Phi(z,A)'!H693+1)</f>
        <v>3.8599785876021304</v>
      </c>
      <c r="E704" s="4">
        <f t="shared" si="32"/>
        <v>47.464335032746135</v>
      </c>
      <c r="G704" s="4">
        <f t="shared" si="33"/>
        <v>-0.683</v>
      </c>
      <c r="H704" s="4">
        <f>G704*'Freq res'!$C$11/2</f>
        <v>-0.683</v>
      </c>
      <c r="I704" s="4">
        <f>G704*'Freq res'!$E$11/2</f>
        <v>-0.2688976377952756</v>
      </c>
      <c r="J704" s="4">
        <f>$G$18+$G$7/$J$18*(-($A$18^2*'Phi(z,A)'!H693)+1)</f>
        <v>3.290920242694216</v>
      </c>
      <c r="K704" s="4">
        <f t="shared" si="34"/>
        <v>26.867576974451136</v>
      </c>
    </row>
    <row r="705" spans="1:11" ht="12.75">
      <c r="A705">
        <v>0.684</v>
      </c>
      <c r="B705" s="4">
        <f>A705*'Freq res'!$C$11/2</f>
        <v>0.684</v>
      </c>
      <c r="C705" s="4">
        <f>A705*'Freq res'!$E$11/2</f>
        <v>0.2692913385826772</v>
      </c>
      <c r="D705" s="4">
        <f>$G$18+$G$7/$J$18*($A$18^2*'Phi(z,A)'!H694+1)</f>
        <v>3.8602281150966924</v>
      </c>
      <c r="E705" s="4">
        <f t="shared" si="32"/>
        <v>47.4761801671298</v>
      </c>
      <c r="G705" s="4">
        <f t="shared" si="33"/>
        <v>-0.684</v>
      </c>
      <c r="H705" s="4">
        <f>G705*'Freq res'!$C$11/2</f>
        <v>-0.684</v>
      </c>
      <c r="I705" s="4">
        <f>G705*'Freq res'!$E$11/2</f>
        <v>-0.2692913385826772</v>
      </c>
      <c r="J705" s="4">
        <f>$G$18+$G$7/$J$18*(-($A$18^2*'Phi(z,A)'!H694)+1)</f>
        <v>3.290670715199654</v>
      </c>
      <c r="K705" s="4">
        <f t="shared" si="34"/>
        <v>26.860873611655194</v>
      </c>
    </row>
    <row r="706" spans="1:11" ht="12.75">
      <c r="A706">
        <v>0.685</v>
      </c>
      <c r="B706" s="4">
        <f>A706*'Freq res'!$C$11/2</f>
        <v>0.685</v>
      </c>
      <c r="C706" s="4">
        <f>A706*'Freq res'!$E$11/2</f>
        <v>0.26968503937007876</v>
      </c>
      <c r="D706" s="4">
        <f>$G$18+$G$7/$J$18*($A$18^2*'Phi(z,A)'!H695+1)</f>
        <v>3.8604770696827333</v>
      </c>
      <c r="E706" s="4">
        <f t="shared" si="32"/>
        <v>47.48800105128071</v>
      </c>
      <c r="G706" s="4">
        <f t="shared" si="33"/>
        <v>-0.685</v>
      </c>
      <c r="H706" s="4">
        <f>G706*'Freq res'!$C$11/2</f>
        <v>-0.685</v>
      </c>
      <c r="I706" s="4">
        <f>G706*'Freq res'!$E$11/2</f>
        <v>-0.26968503937007876</v>
      </c>
      <c r="J706" s="4">
        <f>$G$18+$G$7/$J$18*(-($A$18^2*'Phi(z,A)'!H695)+1)</f>
        <v>3.2904217606136132</v>
      </c>
      <c r="K706" s="4">
        <f t="shared" si="34"/>
        <v>26.85418730631223</v>
      </c>
    </row>
    <row r="707" spans="1:11" ht="12.75">
      <c r="A707">
        <v>0.686</v>
      </c>
      <c r="B707" s="4">
        <f>A707*'Freq res'!$C$11/2</f>
        <v>0.686</v>
      </c>
      <c r="C707" s="4">
        <f>A707*'Freq res'!$E$11/2</f>
        <v>0.2700787401574803</v>
      </c>
      <c r="D707" s="4">
        <f>$G$18+$G$7/$J$18*($A$18^2*'Phi(z,A)'!H696+1)</f>
        <v>3.860725451520623</v>
      </c>
      <c r="E707" s="4">
        <f t="shared" si="32"/>
        <v>47.499797673232216</v>
      </c>
      <c r="G707" s="4">
        <f t="shared" si="33"/>
        <v>-0.686</v>
      </c>
      <c r="H707" s="4">
        <f>G707*'Freq res'!$C$11/2</f>
        <v>-0.686</v>
      </c>
      <c r="I707" s="4">
        <f>G707*'Freq res'!$E$11/2</f>
        <v>-0.2700787401574803</v>
      </c>
      <c r="J707" s="4">
        <f>$G$18+$G$7/$J$18*(-($A$18^2*'Phi(z,A)'!H696)+1)</f>
        <v>3.2901733787757235</v>
      </c>
      <c r="K707" s="4">
        <f t="shared" si="34"/>
        <v>26.84751804221038</v>
      </c>
    </row>
    <row r="708" spans="1:11" ht="12.75">
      <c r="A708">
        <v>0.687</v>
      </c>
      <c r="B708" s="4">
        <f>A708*'Freq res'!$C$11/2</f>
        <v>0.687</v>
      </c>
      <c r="C708" s="4">
        <f>A708*'Freq res'!$E$11/2</f>
        <v>0.2704724409448819</v>
      </c>
      <c r="D708" s="4">
        <f>$G$18+$G$7/$J$18*($A$18^2*'Phi(z,A)'!H697+1)</f>
        <v>3.8609732607737137</v>
      </c>
      <c r="E708" s="4">
        <f t="shared" si="32"/>
        <v>47.51157002120371</v>
      </c>
      <c r="G708" s="4">
        <f t="shared" si="33"/>
        <v>-0.687</v>
      </c>
      <c r="H708" s="4">
        <f>G708*'Freq res'!$C$11/2</f>
        <v>-0.687</v>
      </c>
      <c r="I708" s="4">
        <f>G708*'Freq res'!$E$11/2</f>
        <v>-0.2704724409448819</v>
      </c>
      <c r="J708" s="4">
        <f>$G$18+$G$7/$J$18*(-($A$18^2*'Phi(z,A)'!H697)+1)</f>
        <v>3.289925569522633</v>
      </c>
      <c r="K708" s="4">
        <f t="shared" si="34"/>
        <v>26.840865803094246</v>
      </c>
    </row>
    <row r="709" spans="1:11" ht="12.75">
      <c r="A709">
        <v>0.688</v>
      </c>
      <c r="B709" s="4">
        <f>A709*'Freq res'!$C$11/2</f>
        <v>0.688</v>
      </c>
      <c r="C709" s="4">
        <f>A709*'Freq res'!$E$11/2</f>
        <v>0.2708661417322834</v>
      </c>
      <c r="D709" s="4">
        <f>$G$18+$G$7/$J$18*($A$18^2*'Phi(z,A)'!H698+1)</f>
        <v>3.861220497608336</v>
      </c>
      <c r="E709" s="4">
        <f t="shared" si="32"/>
        <v>47.523318083600735</v>
      </c>
      <c r="G709" s="4">
        <f t="shared" si="33"/>
        <v>-0.688</v>
      </c>
      <c r="H709" s="4">
        <f>G709*'Freq res'!$C$11/2</f>
        <v>-0.688</v>
      </c>
      <c r="I709" s="4">
        <f>G709*'Freq res'!$E$11/2</f>
        <v>-0.2708661417322834</v>
      </c>
      <c r="J709" s="4">
        <f>$G$18+$G$7/$J$18*(-($A$18^2*'Phi(z,A)'!H698)+1)</f>
        <v>3.2896783326880104</v>
      </c>
      <c r="K709" s="4">
        <f t="shared" si="34"/>
        <v>26.834230572665046</v>
      </c>
    </row>
    <row r="710" spans="1:11" ht="12.75">
      <c r="A710">
        <v>0.689</v>
      </c>
      <c r="B710" s="4">
        <f>A710*'Freq res'!$C$11/2</f>
        <v>0.689</v>
      </c>
      <c r="C710" s="4">
        <f>A710*'Freq res'!$E$11/2</f>
        <v>0.271259842519685</v>
      </c>
      <c r="D710" s="4">
        <f>$G$18+$G$7/$J$18*($A$18^2*'Phi(z,A)'!H699+1)</f>
        <v>3.8614671621937955</v>
      </c>
      <c r="E710" s="4">
        <f t="shared" si="32"/>
        <v>47.5350418490149</v>
      </c>
      <c r="G710" s="4">
        <f t="shared" si="33"/>
        <v>-0.689</v>
      </c>
      <c r="H710" s="4">
        <f>G710*'Freq res'!$C$11/2</f>
        <v>-0.689</v>
      </c>
      <c r="I710" s="4">
        <f>G710*'Freq res'!$E$11/2</f>
        <v>-0.271259842519685</v>
      </c>
      <c r="J710" s="4">
        <f>$G$18+$G$7/$J$18*(-($A$18^2*'Phi(z,A)'!H699)+1)</f>
        <v>3.289431668102551</v>
      </c>
      <c r="K710" s="4">
        <f t="shared" si="34"/>
        <v>26.827612334580753</v>
      </c>
    </row>
    <row r="711" spans="1:11" ht="12.75">
      <c r="A711">
        <v>0.69</v>
      </c>
      <c r="B711" s="4">
        <f>A711*'Freq res'!$C$11/2</f>
        <v>0.69</v>
      </c>
      <c r="C711" s="4">
        <f>A711*'Freq res'!$E$11/2</f>
        <v>0.2716535433070866</v>
      </c>
      <c r="D711" s="4">
        <f>$G$18+$G$7/$J$18*($A$18^2*'Phi(z,A)'!H700+1)</f>
        <v>3.8617132547023667</v>
      </c>
      <c r="E711" s="4">
        <f t="shared" si="32"/>
        <v>47.54674130622391</v>
      </c>
      <c r="G711" s="4">
        <f t="shared" si="33"/>
        <v>-0.69</v>
      </c>
      <c r="H711" s="4">
        <f>G711*'Freq res'!$C$11/2</f>
        <v>-0.69</v>
      </c>
      <c r="I711" s="4">
        <f>G711*'Freq res'!$E$11/2</f>
        <v>-0.2716535433070866</v>
      </c>
      <c r="J711" s="4">
        <f>$G$18+$G$7/$J$18*(-($A$18^2*'Phi(z,A)'!H700)+1)</f>
        <v>3.28918557559398</v>
      </c>
      <c r="K711" s="4">
        <f t="shared" si="34"/>
        <v>26.82101107245625</v>
      </c>
    </row>
    <row r="712" spans="1:11" ht="12.75">
      <c r="A712">
        <v>0.691</v>
      </c>
      <c r="B712" s="4">
        <f>A712*'Freq res'!$C$11/2</f>
        <v>0.691</v>
      </c>
      <c r="C712" s="4">
        <f>A712*'Freq res'!$E$11/2</f>
        <v>0.27204724409448816</v>
      </c>
      <c r="D712" s="4">
        <f>$G$18+$G$7/$J$18*($A$18^2*'Phi(z,A)'!H701+1)</f>
        <v>3.861958775309291</v>
      </c>
      <c r="E712" s="4">
        <f t="shared" si="32"/>
        <v>47.558416444191515</v>
      </c>
      <c r="G712" s="4">
        <f t="shared" si="33"/>
        <v>-0.691</v>
      </c>
      <c r="H712" s="4">
        <f>G712*'Freq res'!$C$11/2</f>
        <v>-0.691</v>
      </c>
      <c r="I712" s="4">
        <f>G712*'Freq res'!$E$11/2</f>
        <v>-0.27204724409448816</v>
      </c>
      <c r="J712" s="4">
        <f>$G$18+$G$7/$J$18*(-($A$18^2*'Phi(z,A)'!H701)+1)</f>
        <v>3.2889400549870556</v>
      </c>
      <c r="K712" s="4">
        <f t="shared" si="34"/>
        <v>26.81442676986348</v>
      </c>
    </row>
    <row r="713" spans="1:11" ht="12.75">
      <c r="A713">
        <v>0.692</v>
      </c>
      <c r="B713" s="4">
        <f>A713*'Freq res'!$C$11/2</f>
        <v>0.692</v>
      </c>
      <c r="C713" s="4">
        <f>A713*'Freq res'!$E$11/2</f>
        <v>0.27244094488188975</v>
      </c>
      <c r="D713" s="4">
        <f>$G$18+$G$7/$J$18*($A$18^2*'Phi(z,A)'!H702+1)</f>
        <v>3.8622037241927707</v>
      </c>
      <c r="E713" s="4">
        <f t="shared" si="32"/>
        <v>47.57006725206752</v>
      </c>
      <c r="G713" s="4">
        <f t="shared" si="33"/>
        <v>-0.692</v>
      </c>
      <c r="H713" s="4">
        <f>G713*'Freq res'!$C$11/2</f>
        <v>-0.692</v>
      </c>
      <c r="I713" s="4">
        <f>G713*'Freq res'!$E$11/2</f>
        <v>-0.27244094488188975</v>
      </c>
      <c r="J713" s="4">
        <f>$G$18+$G$7/$J$18*(-($A$18^2*'Phi(z,A)'!H702)+1)</f>
        <v>3.288695106103576</v>
      </c>
      <c r="K713" s="4">
        <f t="shared" si="34"/>
        <v>26.80785941033158</v>
      </c>
    </row>
    <row r="714" spans="1:11" ht="12.75">
      <c r="A714">
        <v>0.693</v>
      </c>
      <c r="B714" s="4">
        <f>A714*'Freq res'!$C$11/2</f>
        <v>0.693</v>
      </c>
      <c r="C714" s="4">
        <f>A714*'Freq res'!$E$11/2</f>
        <v>0.2728346456692913</v>
      </c>
      <c r="D714" s="4">
        <f>$G$18+$G$7/$J$18*($A$18^2*'Phi(z,A)'!H703+1)</f>
        <v>3.8624481015339667</v>
      </c>
      <c r="E714" s="4">
        <f t="shared" si="32"/>
        <v>47.58169371918779</v>
      </c>
      <c r="G714" s="4">
        <f t="shared" si="33"/>
        <v>-0.693</v>
      </c>
      <c r="H714" s="4">
        <f>G714*'Freq res'!$C$11/2</f>
        <v>-0.693</v>
      </c>
      <c r="I714" s="4">
        <f>G714*'Freq res'!$E$11/2</f>
        <v>-0.2728346456692913</v>
      </c>
      <c r="J714" s="4">
        <f>$G$18+$G$7/$J$18*(-($A$18^2*'Phi(z,A)'!H703)+1)</f>
        <v>3.2884507287623803</v>
      </c>
      <c r="K714" s="4">
        <f t="shared" si="34"/>
        <v>26.80130897734704</v>
      </c>
    </row>
    <row r="715" spans="1:11" ht="12.75">
      <c r="A715">
        <v>0.694</v>
      </c>
      <c r="B715" s="4">
        <f>A715*'Freq res'!$C$11/2</f>
        <v>0.694</v>
      </c>
      <c r="C715" s="4">
        <f>A715*'Freq res'!$E$11/2</f>
        <v>0.27322834645669286</v>
      </c>
      <c r="D715" s="4">
        <f>$G$18+$G$7/$J$18*($A$18^2*'Phi(z,A)'!H704+1)</f>
        <v>3.8626919075169908</v>
      </c>
      <c r="E715" s="4">
        <f t="shared" si="32"/>
        <v>47.593295835074116</v>
      </c>
      <c r="G715" s="4">
        <f t="shared" si="33"/>
        <v>-0.694</v>
      </c>
      <c r="H715" s="4">
        <f>G715*'Freq res'!$C$11/2</f>
        <v>-0.694</v>
      </c>
      <c r="I715" s="4">
        <f>G715*'Freq res'!$E$11/2</f>
        <v>-0.27322834645669286</v>
      </c>
      <c r="J715" s="4">
        <f>$G$18+$G$7/$J$18*(-($A$18^2*'Phi(z,A)'!H704)+1)</f>
        <v>3.288206922779356</v>
      </c>
      <c r="K715" s="4">
        <f t="shared" si="34"/>
        <v>26.794775454353836</v>
      </c>
    </row>
    <row r="716" spans="1:11" ht="12.75">
      <c r="A716">
        <v>0.695</v>
      </c>
      <c r="B716" s="4">
        <f>A716*'Freq res'!$C$11/2</f>
        <v>0.695</v>
      </c>
      <c r="C716" s="4">
        <f>A716*'Freq res'!$E$11/2</f>
        <v>0.27362204724409445</v>
      </c>
      <c r="D716" s="4">
        <f>$G$18+$G$7/$J$18*($A$18^2*'Phi(z,A)'!H705+1)</f>
        <v>3.8629351423289053</v>
      </c>
      <c r="E716" s="4">
        <f t="shared" si="32"/>
        <v>47.60487358943432</v>
      </c>
      <c r="G716" s="4">
        <f t="shared" si="33"/>
        <v>-0.695</v>
      </c>
      <c r="H716" s="4">
        <f>G716*'Freq res'!$C$11/2</f>
        <v>-0.695</v>
      </c>
      <c r="I716" s="4">
        <f>G716*'Freq res'!$E$11/2</f>
        <v>-0.27362204724409445</v>
      </c>
      <c r="J716" s="4">
        <f>$G$18+$G$7/$J$18*(-($A$18^2*'Phi(z,A)'!H705)+1)</f>
        <v>3.287963687967441</v>
      </c>
      <c r="K716" s="4">
        <f t="shared" si="34"/>
        <v>26.78825882475362</v>
      </c>
    </row>
    <row r="717" spans="1:11" ht="12.75">
      <c r="A717">
        <v>0.696</v>
      </c>
      <c r="B717" s="4">
        <f>A717*'Freq res'!$C$11/2</f>
        <v>0.696</v>
      </c>
      <c r="C717" s="4">
        <f>A717*'Freq res'!$E$11/2</f>
        <v>0.27401574803149603</v>
      </c>
      <c r="D717" s="4">
        <f>$G$18+$G$7/$J$18*($A$18^2*'Phi(z,A)'!H706+1)</f>
        <v>3.863177806159716</v>
      </c>
      <c r="E717" s="4">
        <f t="shared" si="32"/>
        <v>47.61642697216216</v>
      </c>
      <c r="G717" s="4">
        <f t="shared" si="33"/>
        <v>-0.696</v>
      </c>
      <c r="H717" s="4">
        <f>G717*'Freq res'!$C$11/2</f>
        <v>-0.696</v>
      </c>
      <c r="I717" s="4">
        <f>G717*'Freq res'!$E$11/2</f>
        <v>-0.27401574803149603</v>
      </c>
      <c r="J717" s="4">
        <f>$G$18+$G$7/$J$18*(-($A$18^2*'Phi(z,A)'!H706)+1)</f>
        <v>3.2877210241366304</v>
      </c>
      <c r="K717" s="4">
        <f t="shared" si="34"/>
        <v>26.78175907190581</v>
      </c>
    </row>
    <row r="718" spans="1:11" ht="12.75">
      <c r="A718">
        <v>0.697</v>
      </c>
      <c r="B718" s="4">
        <f>A718*'Freq res'!$C$11/2</f>
        <v>0.697</v>
      </c>
      <c r="C718" s="4">
        <f>A718*'Freq res'!$E$11/2</f>
        <v>0.2744094488188976</v>
      </c>
      <c r="D718" s="4">
        <f>$G$18+$G$7/$J$18*($A$18^2*'Phi(z,A)'!H707+1)</f>
        <v>3.86341989920237</v>
      </c>
      <c r="E718" s="4">
        <f t="shared" si="32"/>
        <v>47.62795597333733</v>
      </c>
      <c r="G718" s="4">
        <f t="shared" si="33"/>
        <v>-0.697</v>
      </c>
      <c r="H718" s="4">
        <f>G718*'Freq res'!$C$11/2</f>
        <v>-0.697</v>
      </c>
      <c r="I718" s="4">
        <f>G718*'Freq res'!$E$11/2</f>
        <v>-0.2744094488188976</v>
      </c>
      <c r="J718" s="4">
        <f>$G$18+$G$7/$J$18*(-($A$18^2*'Phi(z,A)'!H707)+1)</f>
        <v>3.2874789310939767</v>
      </c>
      <c r="K718" s="4">
        <f t="shared" si="34"/>
        <v>26.775276179127754</v>
      </c>
    </row>
    <row r="719" spans="1:11" ht="12.75">
      <c r="A719">
        <v>0.698</v>
      </c>
      <c r="B719" s="4">
        <f>A719*'Freq res'!$C$11/2</f>
        <v>0.698</v>
      </c>
      <c r="C719" s="4">
        <f>A719*'Freq res'!$E$11/2</f>
        <v>0.27480314960629915</v>
      </c>
      <c r="D719" s="4">
        <f>$G$18+$G$7/$J$18*($A$18^2*'Phi(z,A)'!H708+1)</f>
        <v>3.8636614216527483</v>
      </c>
      <c r="E719" s="4">
        <f t="shared" si="32"/>
        <v>47.639460583225386</v>
      </c>
      <c r="G719" s="4">
        <f t="shared" si="33"/>
        <v>-0.698</v>
      </c>
      <c r="H719" s="4">
        <f>G719*'Freq res'!$C$11/2</f>
        <v>-0.698</v>
      </c>
      <c r="I719" s="4">
        <f>G719*'Freq res'!$E$11/2</f>
        <v>-0.27480314960629915</v>
      </c>
      <c r="J719" s="4">
        <f>$G$18+$G$7/$J$18*(-($A$18^2*'Phi(z,A)'!H708)+1)</f>
        <v>3.2872374086435983</v>
      </c>
      <c r="K719" s="4">
        <f t="shared" si="34"/>
        <v>26.7688101296949</v>
      </c>
    </row>
    <row r="720" spans="1:11" ht="12.75">
      <c r="A720">
        <v>0.699</v>
      </c>
      <c r="B720" s="4">
        <f>A720*'Freq res'!$C$11/2</f>
        <v>0.699</v>
      </c>
      <c r="C720" s="4">
        <f>A720*'Freq res'!$E$11/2</f>
        <v>0.27519685039370073</v>
      </c>
      <c r="D720" s="4">
        <f>$G$18+$G$7/$J$18*($A$18^2*'Phi(z,A)'!H709+1)</f>
        <v>3.8639023737096636</v>
      </c>
      <c r="E720" s="4">
        <f t="shared" si="32"/>
        <v>47.6509407922777</v>
      </c>
      <c r="G720" s="4">
        <f t="shared" si="33"/>
        <v>-0.699</v>
      </c>
      <c r="H720" s="4">
        <f>G720*'Freq res'!$C$11/2</f>
        <v>-0.699</v>
      </c>
      <c r="I720" s="4">
        <f>G720*'Freq res'!$E$11/2</f>
        <v>-0.27519685039370073</v>
      </c>
      <c r="J720" s="4">
        <f>$G$18+$G$7/$J$18*(-($A$18^2*'Phi(z,A)'!H709)+1)</f>
        <v>3.286996456586683</v>
      </c>
      <c r="K720" s="4">
        <f t="shared" si="34"/>
        <v>26.76236090684093</v>
      </c>
    </row>
    <row r="721" spans="1:11" ht="12.75">
      <c r="A721">
        <v>0.7</v>
      </c>
      <c r="B721" s="4">
        <f>A721*'Freq res'!$C$11/2</f>
        <v>0.7</v>
      </c>
      <c r="C721" s="4">
        <f>A721*'Freq res'!$E$11/2</f>
        <v>0.2755905511811023</v>
      </c>
      <c r="D721" s="4">
        <f>$G$18+$G$7/$J$18*($A$18^2*'Phi(z,A)'!H710+1)</f>
        <v>3.864142755574856</v>
      </c>
      <c r="E721" s="4">
        <f t="shared" si="32"/>
        <v>47.66239659113151</v>
      </c>
      <c r="G721" s="4">
        <f t="shared" si="33"/>
        <v>-0.7</v>
      </c>
      <c r="H721" s="4">
        <f>G721*'Freq res'!$C$11/2</f>
        <v>-0.7</v>
      </c>
      <c r="I721" s="4">
        <f>G721*'Freq res'!$E$11/2</f>
        <v>-0.2755905511811023</v>
      </c>
      <c r="J721" s="4">
        <f>$G$18+$G$7/$J$18*(-($A$18^2*'Phi(z,A)'!H710)+1)</f>
        <v>3.28675607472149</v>
      </c>
      <c r="K721" s="4">
        <f t="shared" si="34"/>
        <v>26.755928493757875</v>
      </c>
    </row>
    <row r="722" spans="1:11" ht="12.75">
      <c r="A722">
        <v>0.701</v>
      </c>
      <c r="B722" s="4">
        <f>A722*'Freq res'!$C$11/2</f>
        <v>0.701</v>
      </c>
      <c r="C722" s="4">
        <f>A722*'Freq res'!$E$11/2</f>
        <v>0.2759842519685039</v>
      </c>
      <c r="D722" s="4">
        <f>$G$18+$G$7/$J$18*($A$18^2*'Phi(z,A)'!H711+1)</f>
        <v>3.8643825674529886</v>
      </c>
      <c r="E722" s="4">
        <f t="shared" si="32"/>
        <v>47.67382797060983</v>
      </c>
      <c r="G722" s="4">
        <f t="shared" si="33"/>
        <v>-0.701</v>
      </c>
      <c r="H722" s="4">
        <f>G722*'Freq res'!$C$11/2</f>
        <v>-0.701</v>
      </c>
      <c r="I722" s="4">
        <f>G722*'Freq res'!$E$11/2</f>
        <v>-0.2759842519685039</v>
      </c>
      <c r="J722" s="4">
        <f>$G$18+$G$7/$J$18*(-($A$18^2*'Phi(z,A)'!H711)+1)</f>
        <v>3.286516262843358</v>
      </c>
      <c r="K722" s="4">
        <f t="shared" si="34"/>
        <v>26.74951287359633</v>
      </c>
    </row>
    <row r="723" spans="1:11" ht="12.75">
      <c r="A723">
        <v>0.702</v>
      </c>
      <c r="B723" s="4">
        <f>A723*'Freq res'!$C$11/2</f>
        <v>0.702</v>
      </c>
      <c r="C723" s="4">
        <f>A723*'Freq res'!$E$11/2</f>
        <v>0.2763779527559055</v>
      </c>
      <c r="D723" s="4">
        <f>$G$18+$G$7/$J$18*($A$18^2*'Phi(z,A)'!H712+1)</f>
        <v>3.8646218095516405</v>
      </c>
      <c r="E723" s="4">
        <f t="shared" si="32"/>
        <v>47.68523492172134</v>
      </c>
      <c r="G723" s="4">
        <f t="shared" si="33"/>
        <v>-0.702</v>
      </c>
      <c r="H723" s="4">
        <f>G723*'Freq res'!$C$11/2</f>
        <v>-0.702</v>
      </c>
      <c r="I723" s="4">
        <f>G723*'Freq res'!$E$11/2</f>
        <v>-0.2763779527559055</v>
      </c>
      <c r="J723" s="4">
        <f>$G$18+$G$7/$J$18*(-($A$18^2*'Phi(z,A)'!H712)+1)</f>
        <v>3.286277020744706</v>
      </c>
      <c r="K723" s="4">
        <f t="shared" si="34"/>
        <v>26.743114029465506</v>
      </c>
    </row>
    <row r="724" spans="1:11" ht="12.75">
      <c r="A724">
        <v>0.703</v>
      </c>
      <c r="B724" s="4">
        <f>A724*'Freq res'!$C$11/2</f>
        <v>0.703</v>
      </c>
      <c r="C724" s="4">
        <f>A724*'Freq res'!$E$11/2</f>
        <v>0.2767716535433071</v>
      </c>
      <c r="D724" s="4">
        <f>$G$18+$G$7/$J$18*($A$18^2*'Phi(z,A)'!H713+1)</f>
        <v>3.8648604820813057</v>
      </c>
      <c r="E724" s="4">
        <f t="shared" si="32"/>
        <v>47.69661743566046</v>
      </c>
      <c r="G724" s="4">
        <f t="shared" si="33"/>
        <v>-0.703</v>
      </c>
      <c r="H724" s="4">
        <f>G724*'Freq res'!$C$11/2</f>
        <v>-0.703</v>
      </c>
      <c r="I724" s="4">
        <f>G724*'Freq res'!$E$11/2</f>
        <v>-0.2767716535433071</v>
      </c>
      <c r="J724" s="4">
        <f>$G$18+$G$7/$J$18*(-($A$18^2*'Phi(z,A)'!H713)+1)</f>
        <v>3.2860383482150413</v>
      </c>
      <c r="K724" s="4">
        <f t="shared" si="34"/>
        <v>26.736731944433465</v>
      </c>
    </row>
    <row r="725" spans="1:11" ht="12.75">
      <c r="A725">
        <v>0.704</v>
      </c>
      <c r="B725" s="4">
        <f>A725*'Freq res'!$C$11/2</f>
        <v>0.704</v>
      </c>
      <c r="C725" s="4">
        <f>A725*'Freq res'!$E$11/2</f>
        <v>0.2771653543307086</v>
      </c>
      <c r="D725" s="4">
        <f>$G$18+$G$7/$J$18*($A$18^2*'Phi(z,A)'!H714+1)</f>
        <v>3.865098585255386</v>
      </c>
      <c r="E725" s="4">
        <f aca="true" t="shared" si="35" ref="E725:E788">EXP(D725)</f>
        <v>47.70797550380716</v>
      </c>
      <c r="G725" s="4">
        <f aca="true" t="shared" si="36" ref="G725:G788">-A725</f>
        <v>-0.704</v>
      </c>
      <c r="H725" s="4">
        <f>G725*'Freq res'!$C$11/2</f>
        <v>-0.704</v>
      </c>
      <c r="I725" s="4">
        <f>G725*'Freq res'!$E$11/2</f>
        <v>-0.2771653543307086</v>
      </c>
      <c r="J725" s="4">
        <f>$G$18+$G$7/$J$18*(-($A$18^2*'Phi(z,A)'!H714)+1)</f>
        <v>3.2858002450409605</v>
      </c>
      <c r="K725" s="4">
        <f aca="true" t="shared" si="37" ref="K725:K788">EXP(J725)</f>
        <v>26.730366601527194</v>
      </c>
    </row>
    <row r="726" spans="1:11" ht="12.75">
      <c r="A726">
        <v>0.705</v>
      </c>
      <c r="B726" s="4">
        <f>A726*'Freq res'!$C$11/2</f>
        <v>0.705</v>
      </c>
      <c r="C726" s="4">
        <f>A726*'Freq res'!$E$11/2</f>
        <v>0.2775590551181102</v>
      </c>
      <c r="D726" s="4">
        <f>$G$18+$G$7/$J$18*($A$18^2*'Phi(z,A)'!H715+1)</f>
        <v>3.865336119290189</v>
      </c>
      <c r="E726" s="4">
        <f t="shared" si="35"/>
        <v>47.719309117727086</v>
      </c>
      <c r="G726" s="4">
        <f t="shared" si="36"/>
        <v>-0.705</v>
      </c>
      <c r="H726" s="4">
        <f>G726*'Freq res'!$C$11/2</f>
        <v>-0.705</v>
      </c>
      <c r="I726" s="4">
        <f>G726*'Freq res'!$E$11/2</f>
        <v>-0.2775590551181102</v>
      </c>
      <c r="J726" s="4">
        <f>$G$18+$G$7/$J$18*(-($A$18^2*'Phi(z,A)'!H715)+1)</f>
        <v>3.2855627110061576</v>
      </c>
      <c r="K726" s="4">
        <f t="shared" si="37"/>
        <v>26.724017983732825</v>
      </c>
    </row>
    <row r="727" spans="1:11" ht="12.75">
      <c r="A727">
        <v>0.706</v>
      </c>
      <c r="B727" s="4">
        <f>A727*'Freq res'!$C$11/2</f>
        <v>0.706</v>
      </c>
      <c r="C727" s="4">
        <f>A727*'Freq res'!$E$11/2</f>
        <v>0.2779527559055118</v>
      </c>
      <c r="D727" s="4">
        <f>$G$18+$G$7/$J$18*($A$18^2*'Phi(z,A)'!H716+1)</f>
        <v>3.8655730844049203</v>
      </c>
      <c r="E727" s="4">
        <f t="shared" si="35"/>
        <v>47.73061826917134</v>
      </c>
      <c r="G727" s="4">
        <f t="shared" si="36"/>
        <v>-0.706</v>
      </c>
      <c r="H727" s="4">
        <f>G727*'Freq res'!$C$11/2</f>
        <v>-0.706</v>
      </c>
      <c r="I727" s="4">
        <f>G727*'Freq res'!$E$11/2</f>
        <v>-0.2779527559055118</v>
      </c>
      <c r="J727" s="4">
        <f>$G$18+$G$7/$J$18*(-($A$18^2*'Phi(z,A)'!H716)+1)</f>
        <v>3.2853257458914262</v>
      </c>
      <c r="K727" s="4">
        <f t="shared" si="37"/>
        <v>26.717686073995715</v>
      </c>
    </row>
    <row r="728" spans="1:11" ht="12.75">
      <c r="A728">
        <v>0.707</v>
      </c>
      <c r="B728" s="4">
        <f>A728*'Freq res'!$C$11/2</f>
        <v>0.707</v>
      </c>
      <c r="C728" s="4">
        <f>A728*'Freq res'!$E$11/2</f>
        <v>0.27834645669291336</v>
      </c>
      <c r="D728" s="4">
        <f>$G$18+$G$7/$J$18*($A$18^2*'Phi(z,A)'!H717+1)</f>
        <v>3.8658094808216825</v>
      </c>
      <c r="E728" s="4">
        <f t="shared" si="35"/>
        <v>47.74190295007653</v>
      </c>
      <c r="G728" s="4">
        <f t="shared" si="36"/>
        <v>-0.707</v>
      </c>
      <c r="H728" s="4">
        <f>G728*'Freq res'!$C$11/2</f>
        <v>-0.707</v>
      </c>
      <c r="I728" s="4">
        <f>G728*'Freq res'!$E$11/2</f>
        <v>-0.27834645669291336</v>
      </c>
      <c r="J728" s="4">
        <f>$G$18+$G$7/$J$18*(-($A$18^2*'Phi(z,A)'!H717)+1)</f>
        <v>3.2850893494746636</v>
      </c>
      <c r="K728" s="4">
        <f t="shared" si="37"/>
        <v>26.711370855220586</v>
      </c>
    </row>
    <row r="729" spans="1:11" ht="12.75">
      <c r="A729">
        <v>0.708</v>
      </c>
      <c r="B729" s="4">
        <f>A729*'Freq res'!$C$11/2</f>
        <v>0.708</v>
      </c>
      <c r="C729" s="4">
        <f>A729*'Freq res'!$E$11/2</f>
        <v>0.27874015748031494</v>
      </c>
      <c r="D729" s="4">
        <f>$G$18+$G$7/$J$18*($A$18^2*'Phi(z,A)'!H718+1)</f>
        <v>3.866045308765468</v>
      </c>
      <c r="E729" s="4">
        <f t="shared" si="35"/>
        <v>47.75316315256466</v>
      </c>
      <c r="G729" s="4">
        <f t="shared" si="36"/>
        <v>-0.708</v>
      </c>
      <c r="H729" s="4">
        <f>G729*'Freq res'!$C$11/2</f>
        <v>-0.708</v>
      </c>
      <c r="I729" s="4">
        <f>G729*'Freq res'!$E$11/2</f>
        <v>-0.27874015748031494</v>
      </c>
      <c r="J729" s="4">
        <f>$G$18+$G$7/$J$18*(-($A$18^2*'Phi(z,A)'!H718)+1)</f>
        <v>3.2848535215308785</v>
      </c>
      <c r="K729" s="4">
        <f t="shared" si="37"/>
        <v>26.705072310271763</v>
      </c>
    </row>
    <row r="730" spans="1:11" ht="12.75">
      <c r="A730">
        <v>0.709</v>
      </c>
      <c r="B730" s="4">
        <f>A730*'Freq res'!$C$11/2</f>
        <v>0.709</v>
      </c>
      <c r="C730" s="4">
        <f>A730*'Freq res'!$E$11/2</f>
        <v>0.2791338582677165</v>
      </c>
      <c r="D730" s="4">
        <f>$G$18+$G$7/$J$18*($A$18^2*'Phi(z,A)'!H719+1)</f>
        <v>3.866280568464155</v>
      </c>
      <c r="E730" s="4">
        <f t="shared" si="35"/>
        <v>47.76439886894309</v>
      </c>
      <c r="G730" s="4">
        <f t="shared" si="36"/>
        <v>-0.709</v>
      </c>
      <c r="H730" s="4">
        <f>G730*'Freq res'!$C$11/2</f>
        <v>-0.709</v>
      </c>
      <c r="I730" s="4">
        <f>G730*'Freq res'!$E$11/2</f>
        <v>-0.2791338582677165</v>
      </c>
      <c r="J730" s="4">
        <f>$G$18+$G$7/$J$18*(-($A$18^2*'Phi(z,A)'!H719)+1)</f>
        <v>3.2846182618321915</v>
      </c>
      <c r="K730" s="4">
        <f t="shared" si="37"/>
        <v>26.698790421973182</v>
      </c>
    </row>
    <row r="731" spans="1:11" ht="12.75">
      <c r="A731">
        <v>0.71</v>
      </c>
      <c r="B731" s="4">
        <f>A731*'Freq res'!$C$11/2</f>
        <v>0.71</v>
      </c>
      <c r="C731" s="4">
        <f>A731*'Freq res'!$E$11/2</f>
        <v>0.27952755905511806</v>
      </c>
      <c r="D731" s="4">
        <f>$G$18+$G$7/$J$18*($A$18^2*'Phi(z,A)'!H720+1)</f>
        <v>3.8665152601485033</v>
      </c>
      <c r="E731" s="4">
        <f t="shared" si="35"/>
        <v>47.77561009170444</v>
      </c>
      <c r="G731" s="4">
        <f t="shared" si="36"/>
        <v>-0.71</v>
      </c>
      <c r="H731" s="4">
        <f>G731*'Freq res'!$C$11/2</f>
        <v>-0.71</v>
      </c>
      <c r="I731" s="4">
        <f>G731*'Freq res'!$E$11/2</f>
        <v>-0.27952755905511806</v>
      </c>
      <c r="J731" s="4">
        <f>$G$18+$G$7/$J$18*(-($A$18^2*'Phi(z,A)'!H720)+1)</f>
        <v>3.284383570147843</v>
      </c>
      <c r="K731" s="4">
        <f t="shared" si="37"/>
        <v>26.69252517310865</v>
      </c>
    </row>
    <row r="732" spans="1:11" ht="12.75">
      <c r="A732">
        <v>0.711</v>
      </c>
      <c r="B732" s="4">
        <f>A732*'Freq res'!$C$11/2</f>
        <v>0.711</v>
      </c>
      <c r="C732" s="4">
        <f>A732*'Freq res'!$E$11/2</f>
        <v>0.27992125984251964</v>
      </c>
      <c r="D732" s="4">
        <f>$G$18+$G$7/$J$18*($A$18^2*'Phi(z,A)'!H721+1)</f>
        <v>3.866749384052149</v>
      </c>
      <c r="E732" s="4">
        <f t="shared" si="35"/>
        <v>47.786796813526564</v>
      </c>
      <c r="G732" s="4">
        <f t="shared" si="36"/>
        <v>-0.711</v>
      </c>
      <c r="H732" s="4">
        <f>G732*'Freq res'!$C$11/2</f>
        <v>-0.711</v>
      </c>
      <c r="I732" s="4">
        <f>G732*'Freq res'!$E$11/2</f>
        <v>-0.27992125984251964</v>
      </c>
      <c r="J732" s="4">
        <f>$G$18+$G$7/$J$18*(-($A$18^2*'Phi(z,A)'!H721)+1)</f>
        <v>3.2841494462441974</v>
      </c>
      <c r="K732" s="4">
        <f t="shared" si="37"/>
        <v>26.686276546421933</v>
      </c>
    </row>
    <row r="733" spans="1:11" ht="12.75">
      <c r="A733">
        <v>0.712</v>
      </c>
      <c r="B733" s="4">
        <f>A733*'Freq res'!$C$11/2</f>
        <v>0.712</v>
      </c>
      <c r="C733" s="4">
        <f>A733*'Freq res'!$E$11/2</f>
        <v>0.28031496062992123</v>
      </c>
      <c r="D733" s="4">
        <f>$G$18+$G$7/$J$18*($A$18^2*'Phi(z,A)'!H722+1)</f>
        <v>3.8669829404116016</v>
      </c>
      <c r="E733" s="4">
        <f t="shared" si="35"/>
        <v>47.79795902727249</v>
      </c>
      <c r="G733" s="4">
        <f t="shared" si="36"/>
        <v>-0.712</v>
      </c>
      <c r="H733" s="4">
        <f>G733*'Freq res'!$C$11/2</f>
        <v>-0.712</v>
      </c>
      <c r="I733" s="4">
        <f>G733*'Freq res'!$E$11/2</f>
        <v>-0.28031496062992123</v>
      </c>
      <c r="J733" s="4">
        <f>$G$18+$G$7/$J$18*(-($A$18^2*'Phi(z,A)'!H722)+1)</f>
        <v>3.283915889884745</v>
      </c>
      <c r="K733" s="4">
        <f t="shared" si="37"/>
        <v>26.680044524616903</v>
      </c>
    </row>
    <row r="734" spans="1:11" ht="12.75">
      <c r="A734">
        <v>0.713</v>
      </c>
      <c r="B734" s="4">
        <f>A734*'Freq res'!$C$11/2</f>
        <v>0.713</v>
      </c>
      <c r="C734" s="4">
        <f>A734*'Freq res'!$E$11/2</f>
        <v>0.2807086614173228</v>
      </c>
      <c r="D734" s="4">
        <f>$G$18+$G$7/$J$18*($A$18^2*'Phi(z,A)'!H723+1)</f>
        <v>3.867215929466236</v>
      </c>
      <c r="E734" s="4">
        <f t="shared" si="35"/>
        <v>47.809096725990265</v>
      </c>
      <c r="G734" s="4">
        <f t="shared" si="36"/>
        <v>-0.713</v>
      </c>
      <c r="H734" s="4">
        <f>G734*'Freq res'!$C$11/2</f>
        <v>-0.713</v>
      </c>
      <c r="I734" s="4">
        <f>G734*'Freq res'!$E$11/2</f>
        <v>-0.2807086614173228</v>
      </c>
      <c r="J734" s="4">
        <f>$G$18+$G$7/$J$18*(-($A$18^2*'Phi(z,A)'!H723)+1)</f>
        <v>3.2836829008301107</v>
      </c>
      <c r="K734" s="4">
        <f t="shared" si="37"/>
        <v>26.673829090357707</v>
      </c>
    </row>
    <row r="735" spans="1:11" ht="12.75">
      <c r="A735">
        <v>0.714</v>
      </c>
      <c r="B735" s="4">
        <f>A735*'Freq res'!$C$11/2</f>
        <v>0.714</v>
      </c>
      <c r="C735" s="4">
        <f>A735*'Freq res'!$E$11/2</f>
        <v>0.2811023622047244</v>
      </c>
      <c r="D735" s="4">
        <f>$G$18+$G$7/$J$18*($A$18^2*'Phi(z,A)'!H724+1)</f>
        <v>3.867448351458291</v>
      </c>
      <c r="E735" s="4">
        <f t="shared" si="35"/>
        <v>47.82020990291301</v>
      </c>
      <c r="G735" s="4">
        <f t="shared" si="36"/>
        <v>-0.714</v>
      </c>
      <c r="H735" s="4">
        <f>G735*'Freq res'!$C$11/2</f>
        <v>-0.714</v>
      </c>
      <c r="I735" s="4">
        <f>G735*'Freq res'!$E$11/2</f>
        <v>-0.2811023622047244</v>
      </c>
      <c r="J735" s="4">
        <f>$G$18+$G$7/$J$18*(-($A$18^2*'Phi(z,A)'!H724)+1)</f>
        <v>3.2834504788380556</v>
      </c>
      <c r="K735" s="4">
        <f t="shared" si="37"/>
        <v>26.667630226268862</v>
      </c>
    </row>
    <row r="736" spans="1:11" ht="12.75">
      <c r="A736">
        <v>0.715</v>
      </c>
      <c r="B736" s="4">
        <f>A736*'Freq res'!$C$11/2</f>
        <v>0.715</v>
      </c>
      <c r="C736" s="4">
        <f>A736*'Freq res'!$E$11/2</f>
        <v>0.28149606299212593</v>
      </c>
      <c r="D736" s="4">
        <f>$G$18+$G$7/$J$18*($A$18^2*'Phi(z,A)'!H725+1)</f>
        <v>3.867680206632863</v>
      </c>
      <c r="E736" s="4">
        <f t="shared" si="35"/>
        <v>47.83129855145871</v>
      </c>
      <c r="G736" s="4">
        <f t="shared" si="36"/>
        <v>-0.715</v>
      </c>
      <c r="H736" s="4">
        <f>G736*'Freq res'!$C$11/2</f>
        <v>-0.715</v>
      </c>
      <c r="I736" s="4">
        <f>G736*'Freq res'!$E$11/2</f>
        <v>-0.28149606299212593</v>
      </c>
      <c r="J736" s="4">
        <f>$G$18+$G$7/$J$18*(-($A$18^2*'Phi(z,A)'!H725)+1)</f>
        <v>3.283218623663484</v>
      </c>
      <c r="K736" s="4">
        <f t="shared" si="37"/>
        <v>26.661447914935476</v>
      </c>
    </row>
    <row r="737" spans="1:11" ht="12.75">
      <c r="A737">
        <v>0.716</v>
      </c>
      <c r="B737" s="4">
        <f>A737*'Freq res'!$C$11/2</f>
        <v>0.716</v>
      </c>
      <c r="C737" s="4">
        <f>A737*'Freq res'!$E$11/2</f>
        <v>0.2818897637795275</v>
      </c>
      <c r="D737" s="4">
        <f>$G$18+$G$7/$J$18*($A$18^2*'Phi(z,A)'!H726+1)</f>
        <v>3.8679114952379003</v>
      </c>
      <c r="E737" s="4">
        <f t="shared" si="35"/>
        <v>47.842362665230205</v>
      </c>
      <c r="G737" s="4">
        <f t="shared" si="36"/>
        <v>-0.716</v>
      </c>
      <c r="H737" s="4">
        <f>G737*'Freq res'!$C$11/2</f>
        <v>-0.716</v>
      </c>
      <c r="I737" s="4">
        <f>G737*'Freq res'!$E$11/2</f>
        <v>-0.2818897637795275</v>
      </c>
      <c r="J737" s="4">
        <f>$G$18+$G$7/$J$18*(-($A$18^2*'Phi(z,A)'!H726)+1)</f>
        <v>3.282987335058446</v>
      </c>
      <c r="K737" s="4">
        <f t="shared" si="37"/>
        <v>26.655282138903292</v>
      </c>
    </row>
    <row r="738" spans="1:11" ht="12.75">
      <c r="A738">
        <v>0.717</v>
      </c>
      <c r="B738" s="4">
        <f>A738*'Freq res'!$C$11/2</f>
        <v>0.717</v>
      </c>
      <c r="C738" s="4">
        <f>A738*'Freq res'!$E$11/2</f>
        <v>0.2822834645669291</v>
      </c>
      <c r="D738" s="4">
        <f>$G$18+$G$7/$J$18*($A$18^2*'Phi(z,A)'!H727+1)</f>
        <v>3.868142217524202</v>
      </c>
      <c r="E738" s="4">
        <f t="shared" si="35"/>
        <v>47.853402238015164</v>
      </c>
      <c r="G738" s="4">
        <f t="shared" si="36"/>
        <v>-0.717</v>
      </c>
      <c r="H738" s="4">
        <f>G738*'Freq res'!$C$11/2</f>
        <v>-0.717</v>
      </c>
      <c r="I738" s="4">
        <f>G738*'Freq res'!$E$11/2</f>
        <v>-0.2822834645669291</v>
      </c>
      <c r="J738" s="4">
        <f>$G$18+$G$7/$J$18*(-($A$18^2*'Phi(z,A)'!H727)+1)</f>
        <v>3.2827566127721446</v>
      </c>
      <c r="K738" s="4">
        <f t="shared" si="37"/>
        <v>26.649132880678927</v>
      </c>
    </row>
    <row r="739" spans="1:11" ht="12.75">
      <c r="A739">
        <v>0.718</v>
      </c>
      <c r="B739" s="4">
        <f>A739*'Freq res'!$C$11/2</f>
        <v>0.718</v>
      </c>
      <c r="C739" s="4">
        <f>A739*'Freq res'!$E$11/2</f>
        <v>0.2826771653543307</v>
      </c>
      <c r="D739" s="4">
        <f>$G$18+$G$7/$J$18*($A$18^2*'Phi(z,A)'!H728+1)</f>
        <v>3.8683723737454088</v>
      </c>
      <c r="E739" s="4">
        <f t="shared" si="35"/>
        <v>47.86441726378588</v>
      </c>
      <c r="G739" s="4">
        <f t="shared" si="36"/>
        <v>-0.718</v>
      </c>
      <c r="H739" s="4">
        <f>G739*'Freq res'!$C$11/2</f>
        <v>-0.718</v>
      </c>
      <c r="I739" s="4">
        <f>G739*'Freq res'!$E$11/2</f>
        <v>-0.2826771653543307</v>
      </c>
      <c r="J739" s="4">
        <f>$G$18+$G$7/$J$18*(-($A$18^2*'Phi(z,A)'!H728)+1)</f>
        <v>3.282526456550938</v>
      </c>
      <c r="K739" s="4">
        <f t="shared" si="37"/>
        <v>26.643000122729955</v>
      </c>
    </row>
    <row r="740" spans="1:11" ht="12.75">
      <c r="A740">
        <v>0.719</v>
      </c>
      <c r="B740" s="4">
        <f>A740*'Freq res'!$C$11/2</f>
        <v>0.719</v>
      </c>
      <c r="C740" s="4">
        <f>A740*'Freq res'!$E$11/2</f>
        <v>0.28307086614173227</v>
      </c>
      <c r="D740" s="4">
        <f>$G$18+$G$7/$J$18*($A$18^2*'Phi(z,A)'!H729+1)</f>
        <v>3.8686019641579996</v>
      </c>
      <c r="E740" s="4">
        <f t="shared" si="35"/>
        <v>47.87540773669922</v>
      </c>
      <c r="G740" s="4">
        <f t="shared" si="36"/>
        <v>-0.719</v>
      </c>
      <c r="H740" s="4">
        <f>G740*'Freq res'!$C$11/2</f>
        <v>-0.719</v>
      </c>
      <c r="I740" s="4">
        <f>G740*'Freq res'!$E$11/2</f>
        <v>-0.28307086614173227</v>
      </c>
      <c r="J740" s="4">
        <f>$G$18+$G$7/$J$18*(-($A$18^2*'Phi(z,A)'!H729)+1)</f>
        <v>3.2822968661383474</v>
      </c>
      <c r="K740" s="4">
        <f t="shared" si="37"/>
        <v>26.636883847485063</v>
      </c>
    </row>
    <row r="741" spans="1:11" ht="12.75">
      <c r="A741">
        <v>0.72</v>
      </c>
      <c r="B741" s="4">
        <f>A741*'Freq res'!$C$11/2</f>
        <v>0.72</v>
      </c>
      <c r="C741" s="4">
        <f>A741*'Freq res'!$E$11/2</f>
        <v>0.2834645669291338</v>
      </c>
      <c r="D741" s="4">
        <f>$G$18+$G$7/$J$18*($A$18^2*'Phi(z,A)'!H730+1)</f>
        <v>3.8688309890212884</v>
      </c>
      <c r="E741" s="4">
        <f t="shared" si="35"/>
        <v>47.886373651096605</v>
      </c>
      <c r="G741" s="4">
        <f t="shared" si="36"/>
        <v>-0.72</v>
      </c>
      <c r="H741" s="4">
        <f>G741*'Freq res'!$C$11/2</f>
        <v>-0.72</v>
      </c>
      <c r="I741" s="4">
        <f>G741*'Freq res'!$E$11/2</f>
        <v>-0.2834645669291338</v>
      </c>
      <c r="J741" s="4">
        <f>$G$18+$G$7/$J$18*(-($A$18^2*'Phi(z,A)'!H730)+1)</f>
        <v>3.282067841275058</v>
      </c>
      <c r="K741" s="4">
        <f t="shared" si="37"/>
        <v>26.630784037334198</v>
      </c>
    </row>
    <row r="742" spans="1:11" ht="12.75">
      <c r="A742">
        <v>0.721</v>
      </c>
      <c r="B742" s="4">
        <f>A742*'Freq res'!$C$11/2</f>
        <v>0.721</v>
      </c>
      <c r="C742" s="4">
        <f>A742*'Freq res'!$E$11/2</f>
        <v>0.2838582677165354</v>
      </c>
      <c r="D742" s="4">
        <f>$G$18+$G$7/$J$18*($A$18^2*'Phi(z,A)'!H731+1)</f>
        <v>3.8690594485974175</v>
      </c>
      <c r="E742" s="4">
        <f t="shared" si="35"/>
        <v>47.89731500150384</v>
      </c>
      <c r="G742" s="4">
        <f t="shared" si="36"/>
        <v>-0.721</v>
      </c>
      <c r="H742" s="4">
        <f>G742*'Freq res'!$C$11/2</f>
        <v>-0.721</v>
      </c>
      <c r="I742" s="4">
        <f>G742*'Freq res'!$E$11/2</f>
        <v>-0.2838582677165354</v>
      </c>
      <c r="J742" s="4">
        <f>$G$18+$G$7/$J$18*(-($A$18^2*'Phi(z,A)'!H731)+1)</f>
        <v>3.281839381698929</v>
      </c>
      <c r="K742" s="4">
        <f t="shared" si="37"/>
        <v>26.624700674628734</v>
      </c>
    </row>
    <row r="743" spans="1:11" ht="12.75">
      <c r="A743">
        <v>0.722</v>
      </c>
      <c r="B743" s="4">
        <f>A743*'Freq res'!$C$11/2</f>
        <v>0.722</v>
      </c>
      <c r="C743" s="4">
        <f>A743*'Freq res'!$E$11/2</f>
        <v>0.28425196850393697</v>
      </c>
      <c r="D743" s="4">
        <f>$G$18+$G$7/$J$18*($A$18^2*'Phi(z,A)'!H732+1)</f>
        <v>3.869287343151354</v>
      </c>
      <c r="E743" s="4">
        <f t="shared" si="35"/>
        <v>47.9082317826311</v>
      </c>
      <c r="G743" s="4">
        <f t="shared" si="36"/>
        <v>-0.722</v>
      </c>
      <c r="H743" s="4">
        <f>G743*'Freq res'!$C$11/2</f>
        <v>-0.722</v>
      </c>
      <c r="I743" s="4">
        <f>G743*'Freq res'!$E$11/2</f>
        <v>-0.28425196850393697</v>
      </c>
      <c r="J743" s="4">
        <f>$G$18+$G$7/$J$18*(-($A$18^2*'Phi(z,A)'!H732)+1)</f>
        <v>3.2816114871449926</v>
      </c>
      <c r="K743" s="4">
        <f t="shared" si="37"/>
        <v>26.618633741681546</v>
      </c>
    </row>
    <row r="744" spans="1:11" ht="12.75">
      <c r="A744">
        <v>0.723</v>
      </c>
      <c r="B744" s="4">
        <f>A744*'Freq res'!$C$11/2</f>
        <v>0.723</v>
      </c>
      <c r="C744" s="4">
        <f>A744*'Freq res'!$E$11/2</f>
        <v>0.28464566929133855</v>
      </c>
      <c r="D744" s="4">
        <f>$G$18+$G$7/$J$18*($A$18^2*'Phi(z,A)'!H733+1)</f>
        <v>3.8695146729508823</v>
      </c>
      <c r="E744" s="4">
        <f t="shared" si="35"/>
        <v>47.91912398937268</v>
      </c>
      <c r="G744" s="4">
        <f t="shared" si="36"/>
        <v>-0.723</v>
      </c>
      <c r="H744" s="4">
        <f>G744*'Freq res'!$C$11/2</f>
        <v>-0.723</v>
      </c>
      <c r="I744" s="4">
        <f>G744*'Freq res'!$E$11/2</f>
        <v>-0.28464566929133855</v>
      </c>
      <c r="J744" s="4">
        <f>$G$18+$G$7/$J$18*(-($A$18^2*'Phi(z,A)'!H733)+1)</f>
        <v>3.2813841573454643</v>
      </c>
      <c r="K744" s="4">
        <f t="shared" si="37"/>
        <v>26.61258322076724</v>
      </c>
    </row>
    <row r="745" spans="1:11" ht="12.75">
      <c r="A745">
        <v>0.724</v>
      </c>
      <c r="B745" s="4">
        <f>A745*'Freq res'!$C$11/2</f>
        <v>0.724</v>
      </c>
      <c r="C745" s="4">
        <f>A745*'Freq res'!$E$11/2</f>
        <v>0.28503937007874014</v>
      </c>
      <c r="D745" s="4">
        <f>$G$18+$G$7/$J$18*($A$18^2*'Phi(z,A)'!H734+1)</f>
        <v>3.869741438266603</v>
      </c>
      <c r="E745" s="4">
        <f t="shared" si="35"/>
        <v>47.9299916168071</v>
      </c>
      <c r="G745" s="4">
        <f t="shared" si="36"/>
        <v>-0.724</v>
      </c>
      <c r="H745" s="4">
        <f>G745*'Freq res'!$C$11/2</f>
        <v>-0.724</v>
      </c>
      <c r="I745" s="4">
        <f>G745*'Freq res'!$E$11/2</f>
        <v>-0.28503937007874014</v>
      </c>
      <c r="J745" s="4">
        <f>$G$18+$G$7/$J$18*(-($A$18^2*'Phi(z,A)'!H734)+1)</f>
        <v>3.2811573920297437</v>
      </c>
      <c r="K745" s="4">
        <f t="shared" si="37"/>
        <v>26.606549094122215</v>
      </c>
    </row>
    <row r="746" spans="1:11" ht="12.75">
      <c r="A746">
        <v>0.725</v>
      </c>
      <c r="B746" s="4">
        <f>A746*'Freq res'!$C$11/2</f>
        <v>0.725</v>
      </c>
      <c r="C746" s="4">
        <f>A746*'Freq res'!$E$11/2</f>
        <v>0.2854330708661417</v>
      </c>
      <c r="D746" s="4">
        <f>$G$18+$G$7/$J$18*($A$18^2*'Phi(z,A)'!H735+1)</f>
        <v>3.8699676393719247</v>
      </c>
      <c r="E746" s="4">
        <f t="shared" si="35"/>
        <v>47.940834660196856</v>
      </c>
      <c r="G746" s="4">
        <f t="shared" si="36"/>
        <v>-0.725</v>
      </c>
      <c r="H746" s="4">
        <f>G746*'Freq res'!$C$11/2</f>
        <v>-0.725</v>
      </c>
      <c r="I746" s="4">
        <f>G746*'Freq res'!$E$11/2</f>
        <v>-0.2854330708661417</v>
      </c>
      <c r="J746" s="4">
        <f>$G$18+$G$7/$J$18*(-($A$18^2*'Phi(z,A)'!H735)+1)</f>
        <v>3.280931190924422</v>
      </c>
      <c r="K746" s="4">
        <f t="shared" si="37"/>
        <v>26.60053134394486</v>
      </c>
    </row>
    <row r="747" spans="1:11" ht="12.75">
      <c r="A747">
        <v>0.726</v>
      </c>
      <c r="B747" s="4">
        <f>A747*'Freq res'!$C$11/2</f>
        <v>0.726</v>
      </c>
      <c r="C747" s="4">
        <f>A747*'Freq res'!$E$11/2</f>
        <v>0.28582677165354325</v>
      </c>
      <c r="D747" s="4">
        <f>$G$18+$G$7/$J$18*($A$18^2*'Phi(z,A)'!H736+1)</f>
        <v>3.870193276543061</v>
      </c>
      <c r="E747" s="4">
        <f t="shared" si="35"/>
        <v>47.95165311498836</v>
      </c>
      <c r="G747" s="4">
        <f t="shared" si="36"/>
        <v>-0.726</v>
      </c>
      <c r="H747" s="4">
        <f>G747*'Freq res'!$C$11/2</f>
        <v>-0.726</v>
      </c>
      <c r="I747" s="4">
        <f>G747*'Freq res'!$E$11/2</f>
        <v>-0.28582677165354325</v>
      </c>
      <c r="J747" s="4">
        <f>$G$18+$G$7/$J$18*(-($A$18^2*'Phi(z,A)'!H736)+1)</f>
        <v>3.2807055537532857</v>
      </c>
      <c r="K747" s="4">
        <f t="shared" si="37"/>
        <v>26.594529952395657</v>
      </c>
    </row>
    <row r="748" spans="1:11" ht="12.75">
      <c r="A748">
        <v>0.727</v>
      </c>
      <c r="B748" s="4">
        <f>A748*'Freq res'!$C$11/2</f>
        <v>0.727</v>
      </c>
      <c r="C748" s="4">
        <f>A748*'Freq res'!$E$11/2</f>
        <v>0.28622047244094484</v>
      </c>
      <c r="D748" s="4">
        <f>$G$18+$G$7/$J$18*($A$18^2*'Phi(z,A)'!H737+1)</f>
        <v>3.8704183500590235</v>
      </c>
      <c r="E748" s="4">
        <f t="shared" si="35"/>
        <v>47.96244697681181</v>
      </c>
      <c r="G748" s="4">
        <f t="shared" si="36"/>
        <v>-0.727</v>
      </c>
      <c r="H748" s="4">
        <f>G748*'Freq res'!$C$11/2</f>
        <v>-0.727</v>
      </c>
      <c r="I748" s="4">
        <f>G748*'Freq res'!$E$11/2</f>
        <v>-0.28622047244094484</v>
      </c>
      <c r="J748" s="4">
        <f>$G$18+$G$7/$J$18*(-($A$18^2*'Phi(z,A)'!H737)+1)</f>
        <v>3.2804804802373226</v>
      </c>
      <c r="K748" s="4">
        <f t="shared" si="37"/>
        <v>26.588544901597366</v>
      </c>
    </row>
    <row r="749" spans="1:11" ht="12.75">
      <c r="A749">
        <v>0.728</v>
      </c>
      <c r="B749" s="4">
        <f>A749*'Freq res'!$C$11/2</f>
        <v>0.728</v>
      </c>
      <c r="C749" s="4">
        <f>A749*'Freq res'!$E$11/2</f>
        <v>0.2866141732283464</v>
      </c>
      <c r="D749" s="4">
        <f>$G$18+$G$7/$J$18*($A$18^2*'Phi(z,A)'!H738+1)</f>
        <v>3.87064286020162</v>
      </c>
      <c r="E749" s="4">
        <f t="shared" si="35"/>
        <v>47.97321624148119</v>
      </c>
      <c r="G749" s="4">
        <f t="shared" si="36"/>
        <v>-0.728</v>
      </c>
      <c r="H749" s="4">
        <f>G749*'Freq res'!$C$11/2</f>
        <v>-0.728</v>
      </c>
      <c r="I749" s="4">
        <f>G749*'Freq res'!$E$11/2</f>
        <v>-0.2866141732283464</v>
      </c>
      <c r="J749" s="4">
        <f>$G$18+$G$7/$J$18*(-($A$18^2*'Phi(z,A)'!H738)+1)</f>
        <v>3.2802559700947267</v>
      </c>
      <c r="K749" s="4">
        <f t="shared" si="37"/>
        <v>26.582576173635147</v>
      </c>
    </row>
    <row r="750" spans="1:11" ht="12.75">
      <c r="A750">
        <v>0.729</v>
      </c>
      <c r="B750" s="4">
        <f>A750*'Freq res'!$C$11/2</f>
        <v>0.729</v>
      </c>
      <c r="C750" s="4">
        <f>A750*'Freq res'!$E$11/2</f>
        <v>0.287007874015748</v>
      </c>
      <c r="D750" s="4">
        <f>$G$18+$G$7/$J$18*($A$18^2*'Phi(z,A)'!H739+1)</f>
        <v>3.8708668072554455</v>
      </c>
      <c r="E750" s="4">
        <f t="shared" si="35"/>
        <v>47.98396090499397</v>
      </c>
      <c r="G750" s="4">
        <f t="shared" si="36"/>
        <v>-0.729</v>
      </c>
      <c r="H750" s="4">
        <f>G750*'Freq res'!$C$11/2</f>
        <v>-0.729</v>
      </c>
      <c r="I750" s="4">
        <f>G750*'Freq res'!$E$11/2</f>
        <v>-0.287007874015748</v>
      </c>
      <c r="J750" s="4">
        <f>$G$18+$G$7/$J$18*(-($A$18^2*'Phi(z,A)'!H739)+1)</f>
        <v>3.280032023040901</v>
      </c>
      <c r="K750" s="4">
        <f t="shared" si="37"/>
        <v>26.576623750556646</v>
      </c>
    </row>
    <row r="751" spans="1:11" ht="12.75">
      <c r="A751">
        <v>0.73</v>
      </c>
      <c r="B751" s="4">
        <f>A751*'Freq res'!$C$11/2</f>
        <v>0.73</v>
      </c>
      <c r="C751" s="4">
        <f>A751*'Freq res'!$E$11/2</f>
        <v>0.2874015748031496</v>
      </c>
      <c r="D751" s="4">
        <f>$G$18+$G$7/$J$18*($A$18^2*'Phi(z,A)'!H740+1)</f>
        <v>3.8710901915078804</v>
      </c>
      <c r="E751" s="4">
        <f t="shared" si="35"/>
        <v>47.99468096353115</v>
      </c>
      <c r="G751" s="4">
        <f t="shared" si="36"/>
        <v>-0.73</v>
      </c>
      <c r="H751" s="4">
        <f>G751*'Freq res'!$C$11/2</f>
        <v>-0.73</v>
      </c>
      <c r="I751" s="4">
        <f>G751*'Freq res'!$E$11/2</f>
        <v>-0.2874015748031496</v>
      </c>
      <c r="J751" s="4">
        <f>$G$18+$G$7/$J$18*(-($A$18^2*'Phi(z,A)'!H740)+1)</f>
        <v>3.279808638788466</v>
      </c>
      <c r="K751" s="4">
        <f t="shared" si="37"/>
        <v>26.570687614372243</v>
      </c>
    </row>
    <row r="752" spans="1:11" ht="12.75">
      <c r="A752">
        <v>0.731</v>
      </c>
      <c r="B752" s="4">
        <f>A752*'Freq res'!$C$11/2</f>
        <v>0.731</v>
      </c>
      <c r="C752" s="4">
        <f>A752*'Freq res'!$E$11/2</f>
        <v>0.2877952755905511</v>
      </c>
      <c r="D752" s="4">
        <f>$G$18+$G$7/$J$18*($A$18^2*'Phi(z,A)'!H741+1)</f>
        <v>3.8713130132490834</v>
      </c>
      <c r="E752" s="4">
        <f t="shared" si="35"/>
        <v>48.005376413457064</v>
      </c>
      <c r="G752" s="4">
        <f t="shared" si="36"/>
        <v>-0.731</v>
      </c>
      <c r="H752" s="4">
        <f>G752*'Freq res'!$C$11/2</f>
        <v>-0.731</v>
      </c>
      <c r="I752" s="4">
        <f>G752*'Freq res'!$E$11/2</f>
        <v>-0.2877952755905511</v>
      </c>
      <c r="J752" s="4">
        <f>$G$18+$G$7/$J$18*(-($A$18^2*'Phi(z,A)'!H741)+1)</f>
        <v>3.2795858170472627</v>
      </c>
      <c r="K752" s="4">
        <f t="shared" si="37"/>
        <v>26.5647677470551</v>
      </c>
    </row>
    <row r="753" spans="1:11" ht="12.75">
      <c r="A753">
        <v>0.732</v>
      </c>
      <c r="B753" s="4">
        <f>A753*'Freq res'!$C$11/2</f>
        <v>0.732</v>
      </c>
      <c r="C753" s="4">
        <f>A753*'Freq res'!$E$11/2</f>
        <v>0.2881889763779527</v>
      </c>
      <c r="D753" s="4">
        <f>$G$18+$G$7/$J$18*($A$18^2*'Phi(z,A)'!H742+1)</f>
        <v>3.8715352727719883</v>
      </c>
      <c r="E753" s="4">
        <f t="shared" si="35"/>
        <v>48.01604725131933</v>
      </c>
      <c r="G753" s="4">
        <f t="shared" si="36"/>
        <v>-0.732</v>
      </c>
      <c r="H753" s="4">
        <f>G753*'Freq res'!$C$11/2</f>
        <v>-0.732</v>
      </c>
      <c r="I753" s="4">
        <f>G753*'Freq res'!$E$11/2</f>
        <v>-0.2881889763779527</v>
      </c>
      <c r="J753" s="4">
        <f>$G$18+$G$7/$J$18*(-($A$18^2*'Phi(z,A)'!H742)+1)</f>
        <v>3.2793635575243583</v>
      </c>
      <c r="K753" s="4">
        <f t="shared" si="37"/>
        <v>26.55886413054137</v>
      </c>
    </row>
    <row r="754" spans="1:11" ht="12.75">
      <c r="A754">
        <v>0.733</v>
      </c>
      <c r="B754" s="4">
        <f>A754*'Freq res'!$C$11/2</f>
        <v>0.733</v>
      </c>
      <c r="C754" s="4">
        <f>A754*'Freq res'!$E$11/2</f>
        <v>0.2885826771653543</v>
      </c>
      <c r="D754" s="4">
        <f>$G$18+$G$7/$J$18*($A$18^2*'Phi(z,A)'!H743+1)</f>
        <v>3.8717569703722967</v>
      </c>
      <c r="E754" s="4">
        <f t="shared" si="35"/>
        <v>48.02669347384863</v>
      </c>
      <c r="G754" s="4">
        <f t="shared" si="36"/>
        <v>-0.733</v>
      </c>
      <c r="H754" s="4">
        <f>G754*'Freq res'!$C$11/2</f>
        <v>-0.733</v>
      </c>
      <c r="I754" s="4">
        <f>G754*'Freq res'!$E$11/2</f>
        <v>-0.2885826771653543</v>
      </c>
      <c r="J754" s="4">
        <f>$G$18+$G$7/$J$18*(-($A$18^2*'Phi(z,A)'!H743)+1)</f>
        <v>3.27914185992405</v>
      </c>
      <c r="K754" s="4">
        <f t="shared" si="37"/>
        <v>26.552976746730256</v>
      </c>
    </row>
    <row r="755" spans="1:11" ht="12.75">
      <c r="A755">
        <v>0.734</v>
      </c>
      <c r="B755" s="4">
        <f>A755*'Freq res'!$C$11/2</f>
        <v>0.734</v>
      </c>
      <c r="C755" s="4">
        <f>A755*'Freq res'!$E$11/2</f>
        <v>0.2889763779527559</v>
      </c>
      <c r="D755" s="4">
        <f>$G$18+$G$7/$J$18*($A$18^2*'Phi(z,A)'!H744+1)</f>
        <v>3.8719781063484744</v>
      </c>
      <c r="E755" s="4">
        <f t="shared" si="35"/>
        <v>48.03731507795867</v>
      </c>
      <c r="G755" s="4">
        <f t="shared" si="36"/>
        <v>-0.734</v>
      </c>
      <c r="H755" s="4">
        <f>G755*'Freq res'!$C$11/2</f>
        <v>-0.734</v>
      </c>
      <c r="I755" s="4">
        <f>G755*'Freq res'!$E$11/2</f>
        <v>-0.2889763779527559</v>
      </c>
      <c r="J755" s="4">
        <f>$G$18+$G$7/$J$18*(-($A$18^2*'Phi(z,A)'!H744)+1)</f>
        <v>3.278920723947872</v>
      </c>
      <c r="K755" s="4">
        <f t="shared" si="37"/>
        <v>26.547105577484242</v>
      </c>
    </row>
    <row r="756" spans="1:11" ht="12.75">
      <c r="A756">
        <v>0.735</v>
      </c>
      <c r="B756" s="4">
        <f>A756*'Freq res'!$C$11/2</f>
        <v>0.735</v>
      </c>
      <c r="C756" s="4">
        <f>A756*'Freq res'!$E$11/2</f>
        <v>0.28937007874015747</v>
      </c>
      <c r="D756" s="4">
        <f>$G$18+$G$7/$J$18*($A$18^2*'Phi(z,A)'!H745+1)</f>
        <v>3.8721986810017452</v>
      </c>
      <c r="E756" s="4">
        <f t="shared" si="35"/>
        <v>48.047912060745986</v>
      </c>
      <c r="G756" s="4">
        <f t="shared" si="36"/>
        <v>-0.735</v>
      </c>
      <c r="H756" s="4">
        <f>G756*'Freq res'!$C$11/2</f>
        <v>-0.735</v>
      </c>
      <c r="I756" s="4">
        <f>G756*'Freq res'!$E$11/2</f>
        <v>-0.28937007874015747</v>
      </c>
      <c r="J756" s="4">
        <f>$G$18+$G$7/$J$18*(-($A$18^2*'Phi(z,A)'!H745)+1)</f>
        <v>3.2787001492946013</v>
      </c>
      <c r="K756" s="4">
        <f t="shared" si="37"/>
        <v>26.541250604629184</v>
      </c>
    </row>
    <row r="757" spans="1:11" ht="12.75">
      <c r="A757">
        <v>0.736</v>
      </c>
      <c r="B757" s="4">
        <f>A757*'Freq res'!$C$11/2</f>
        <v>0.736</v>
      </c>
      <c r="C757" s="4">
        <f>A757*'Freq res'!$E$11/2</f>
        <v>0.28976377952755905</v>
      </c>
      <c r="D757" s="4">
        <f>$G$18+$G$7/$J$18*($A$18^2*'Phi(z,A)'!H746+1)</f>
        <v>3.872418694636087</v>
      </c>
      <c r="E757" s="4">
        <f t="shared" si="35"/>
        <v>48.05848441948989</v>
      </c>
      <c r="G757" s="4">
        <f t="shared" si="36"/>
        <v>-0.736</v>
      </c>
      <c r="H757" s="4">
        <f>G757*'Freq res'!$C$11/2</f>
        <v>-0.736</v>
      </c>
      <c r="I757" s="4">
        <f>G757*'Freq res'!$E$11/2</f>
        <v>-0.28976377952755905</v>
      </c>
      <c r="J757" s="4">
        <f>$G$18+$G$7/$J$18*(-($A$18^2*'Phi(z,A)'!H746)+1)</f>
        <v>3.278480135660259</v>
      </c>
      <c r="K757" s="4">
        <f t="shared" si="37"/>
        <v>26.535411809954443</v>
      </c>
    </row>
    <row r="758" spans="1:11" ht="12.75">
      <c r="A758">
        <v>0.737</v>
      </c>
      <c r="B758" s="4">
        <f>A758*'Freq res'!$C$11/2</f>
        <v>0.737</v>
      </c>
      <c r="C758" s="4">
        <f>A758*'Freq res'!$E$11/2</f>
        <v>0.2901574803149606</v>
      </c>
      <c r="D758" s="4">
        <f>$G$18+$G$7/$J$18*($A$18^2*'Phi(z,A)'!H747+1)</f>
        <v>3.8726381475582263</v>
      </c>
      <c r="E758" s="4">
        <f t="shared" si="35"/>
        <v>48.06903215165233</v>
      </c>
      <c r="G758" s="4">
        <f t="shared" si="36"/>
        <v>-0.737</v>
      </c>
      <c r="H758" s="4">
        <f>G758*'Freq res'!$C$11/2</f>
        <v>-0.737</v>
      </c>
      <c r="I758" s="4">
        <f>G758*'Freq res'!$E$11/2</f>
        <v>-0.2901574803149606</v>
      </c>
      <c r="J758" s="4">
        <f>$G$18+$G$7/$J$18*(-($A$18^2*'Phi(z,A)'!H747)+1)</f>
        <v>3.2782606827381207</v>
      </c>
      <c r="K758" s="4">
        <f t="shared" si="37"/>
        <v>26.529589175213076</v>
      </c>
    </row>
    <row r="759" spans="1:11" ht="12.75">
      <c r="A759">
        <v>0.738</v>
      </c>
      <c r="B759" s="4">
        <f>A759*'Freq res'!$C$11/2</f>
        <v>0.738</v>
      </c>
      <c r="C759" s="4">
        <f>A759*'Freq res'!$E$11/2</f>
        <v>0.29055118110236217</v>
      </c>
      <c r="D759" s="4">
        <f>$G$18+$G$7/$J$18*($A$18^2*'Phi(z,A)'!H748+1)</f>
        <v>3.8728570400776308</v>
      </c>
      <c r="E759" s="4">
        <f t="shared" si="35"/>
        <v>48.07955525487761</v>
      </c>
      <c r="G759" s="4">
        <f t="shared" si="36"/>
        <v>-0.738</v>
      </c>
      <c r="H759" s="4">
        <f>G759*'Freq res'!$C$11/2</f>
        <v>-0.738</v>
      </c>
      <c r="I759" s="4">
        <f>G759*'Freq res'!$E$11/2</f>
        <v>-0.29055118110236217</v>
      </c>
      <c r="J759" s="4">
        <f>$G$18+$G$7/$J$18*(-($A$18^2*'Phi(z,A)'!H748)+1)</f>
        <v>3.278041790218716</v>
      </c>
      <c r="K759" s="4">
        <f t="shared" si="37"/>
        <v>26.523782682121873</v>
      </c>
    </row>
    <row r="760" spans="1:11" ht="12.75">
      <c r="A760">
        <v>0.739</v>
      </c>
      <c r="B760" s="4">
        <f>A760*'Freq res'!$C$11/2</f>
        <v>0.739</v>
      </c>
      <c r="C760" s="4">
        <f>A760*'Freq res'!$E$11/2</f>
        <v>0.29094488188976375</v>
      </c>
      <c r="D760" s="4">
        <f>$G$18+$G$7/$J$18*($A$18^2*'Phi(z,A)'!H749+1)</f>
        <v>3.8730753725065075</v>
      </c>
      <c r="E760" s="4">
        <f t="shared" si="35"/>
        <v>48.09005372699247</v>
      </c>
      <c r="G760" s="4">
        <f t="shared" si="36"/>
        <v>-0.739</v>
      </c>
      <c r="H760" s="4">
        <f>G760*'Freq res'!$C$11/2</f>
        <v>-0.739</v>
      </c>
      <c r="I760" s="4">
        <f>G760*'Freq res'!$E$11/2</f>
        <v>-0.29094488188976375</v>
      </c>
      <c r="J760" s="4">
        <f>$G$18+$G$7/$J$18*(-($A$18^2*'Phi(z,A)'!H749)+1)</f>
        <v>3.2778234577898386</v>
      </c>
      <c r="K760" s="4">
        <f t="shared" si="37"/>
        <v>26.517992312361624</v>
      </c>
    </row>
    <row r="761" spans="1:11" ht="12.75">
      <c r="A761">
        <v>0.74</v>
      </c>
      <c r="B761" s="4">
        <f>A761*'Freq res'!$C$11/2</f>
        <v>0.74</v>
      </c>
      <c r="C761" s="4">
        <f>A761*'Freq res'!$E$11/2</f>
        <v>0.29133858267716534</v>
      </c>
      <c r="D761" s="4">
        <f>$G$18+$G$7/$J$18*($A$18^2*'Phi(z,A)'!H750+1)</f>
        <v>3.873293145159796</v>
      </c>
      <c r="E761" s="4">
        <f t="shared" si="35"/>
        <v>48.10052756600585</v>
      </c>
      <c r="G761" s="4">
        <f t="shared" si="36"/>
        <v>-0.74</v>
      </c>
      <c r="H761" s="4">
        <f>G761*'Freq res'!$C$11/2</f>
        <v>-0.74</v>
      </c>
      <c r="I761" s="4">
        <f>G761*'Freq res'!$E$11/2</f>
        <v>-0.29133858267716534</v>
      </c>
      <c r="J761" s="4">
        <f>$G$18+$G$7/$J$18*(-($A$18^2*'Phi(z,A)'!H750)+1)</f>
        <v>3.2776056851365505</v>
      </c>
      <c r="K761" s="4">
        <f t="shared" si="37"/>
        <v>26.51221804757719</v>
      </c>
    </row>
    <row r="762" spans="1:11" ht="12.75">
      <c r="A762">
        <v>0.741</v>
      </c>
      <c r="B762" s="4">
        <f>A762*'Freq res'!$C$11/2</f>
        <v>0.741</v>
      </c>
      <c r="C762" s="4">
        <f>A762*'Freq res'!$E$11/2</f>
        <v>0.2917322834645669</v>
      </c>
      <c r="D762" s="4">
        <f>$G$18+$G$7/$J$18*($A$18^2*'Phi(z,A)'!H751+1)</f>
        <v>3.8735103583551624</v>
      </c>
      <c r="E762" s="4">
        <f t="shared" si="35"/>
        <v>48.1109767701087</v>
      </c>
      <c r="G762" s="4">
        <f t="shared" si="36"/>
        <v>-0.741</v>
      </c>
      <c r="H762" s="4">
        <f>G762*'Freq res'!$C$11/2</f>
        <v>-0.741</v>
      </c>
      <c r="I762" s="4">
        <f>G762*'Freq res'!$E$11/2</f>
        <v>-0.2917322834645669</v>
      </c>
      <c r="J762" s="4">
        <f>$G$18+$G$7/$J$18*(-($A$18^2*'Phi(z,A)'!H751)+1)</f>
        <v>3.277388471941184</v>
      </c>
      <c r="K762" s="4">
        <f t="shared" si="37"/>
        <v>26.506459869377608</v>
      </c>
    </row>
    <row r="763" spans="1:11" ht="12.75">
      <c r="A763">
        <v>0.742</v>
      </c>
      <c r="B763" s="4">
        <f>A763*'Freq res'!$C$11/2</f>
        <v>0.742</v>
      </c>
      <c r="C763" s="4">
        <f>A763*'Freq res'!$E$11/2</f>
        <v>0.29212598425196845</v>
      </c>
      <c r="D763" s="4">
        <f>$G$18+$G$7/$J$18*($A$18^2*'Phi(z,A)'!H752+1)</f>
        <v>3.8737270124129943</v>
      </c>
      <c r="E763" s="4">
        <f t="shared" si="35"/>
        <v>48.12140133767385</v>
      </c>
      <c r="G763" s="4">
        <f t="shared" si="36"/>
        <v>-0.742</v>
      </c>
      <c r="H763" s="4">
        <f>G763*'Freq res'!$C$11/2</f>
        <v>-0.742</v>
      </c>
      <c r="I763" s="4">
        <f>G763*'Freq res'!$E$11/2</f>
        <v>-0.29212598425196845</v>
      </c>
      <c r="J763" s="4">
        <f>$G$18+$G$7/$J$18*(-($A$18^2*'Phi(z,A)'!H752)+1)</f>
        <v>3.277171817883352</v>
      </c>
      <c r="K763" s="4">
        <f t="shared" si="37"/>
        <v>26.50071775933633</v>
      </c>
    </row>
    <row r="764" spans="1:11" ht="12.75">
      <c r="A764">
        <v>0.743</v>
      </c>
      <c r="B764" s="4">
        <f>A764*'Freq res'!$C$11/2</f>
        <v>0.743</v>
      </c>
      <c r="C764" s="4">
        <f>A764*'Freq res'!$E$11/2</f>
        <v>0.29251968503937004</v>
      </c>
      <c r="D764" s="4">
        <f>$G$18+$G$7/$J$18*($A$18^2*'Phi(z,A)'!H753+1)</f>
        <v>3.8739431076563977</v>
      </c>
      <c r="E764" s="4">
        <f t="shared" si="35"/>
        <v>48.131801267256016</v>
      </c>
      <c r="G764" s="4">
        <f t="shared" si="36"/>
        <v>-0.743</v>
      </c>
      <c r="H764" s="4">
        <f>G764*'Freq res'!$C$11/2</f>
        <v>-0.743</v>
      </c>
      <c r="I764" s="4">
        <f>G764*'Freq res'!$E$11/2</f>
        <v>-0.29251968503937004</v>
      </c>
      <c r="J764" s="4">
        <f>$G$18+$G$7/$J$18*(-($A$18^2*'Phi(z,A)'!H753)+1)</f>
        <v>3.276955722639949</v>
      </c>
      <c r="K764" s="4">
        <f t="shared" si="37"/>
        <v>26.494991698991246</v>
      </c>
    </row>
    <row r="765" spans="1:11" ht="12.75">
      <c r="A765">
        <v>0.744</v>
      </c>
      <c r="B765" s="4">
        <f>A765*'Freq res'!$C$11/2</f>
        <v>0.744</v>
      </c>
      <c r="C765" s="4">
        <f>A765*'Freq res'!$E$11/2</f>
        <v>0.2929133858267716</v>
      </c>
      <c r="D765" s="4">
        <f>$G$18+$G$7/$J$18*($A$18^2*'Phi(z,A)'!H754+1)</f>
        <v>3.874158644411188</v>
      </c>
      <c r="E765" s="4">
        <f t="shared" si="35"/>
        <v>48.142176557591405</v>
      </c>
      <c r="G765" s="4">
        <f t="shared" si="36"/>
        <v>-0.744</v>
      </c>
      <c r="H765" s="4">
        <f>G765*'Freq res'!$C$11/2</f>
        <v>-0.744</v>
      </c>
      <c r="I765" s="4">
        <f>G765*'Freq res'!$E$11/2</f>
        <v>-0.2929133858267716</v>
      </c>
      <c r="J765" s="4">
        <f>$G$18+$G$7/$J$18*(-($A$18^2*'Phi(z,A)'!H754)+1)</f>
        <v>3.2767401858851586</v>
      </c>
      <c r="K765" s="4">
        <f t="shared" si="37"/>
        <v>26.48928166984493</v>
      </c>
    </row>
    <row r="766" spans="1:11" ht="12.75">
      <c r="A766">
        <v>0.745</v>
      </c>
      <c r="B766" s="4">
        <f>A766*'Freq res'!$C$11/2</f>
        <v>0.745</v>
      </c>
      <c r="C766" s="4">
        <f>A766*'Freq res'!$E$11/2</f>
        <v>0.2933070866141732</v>
      </c>
      <c r="D766" s="4">
        <f>$G$18+$G$7/$J$18*($A$18^2*'Phi(z,A)'!H755+1)</f>
        <v>3.8743736230058876</v>
      </c>
      <c r="E766" s="4">
        <f t="shared" si="35"/>
        <v>48.15252720759777</v>
      </c>
      <c r="G766" s="4">
        <f t="shared" si="36"/>
        <v>-0.745</v>
      </c>
      <c r="H766" s="4">
        <f>G766*'Freq res'!$C$11/2</f>
        <v>-0.745</v>
      </c>
      <c r="I766" s="4">
        <f>G766*'Freq res'!$E$11/2</f>
        <v>-0.2933070866141732</v>
      </c>
      <c r="J766" s="4">
        <f>$G$18+$G$7/$J$18*(-($A$18^2*'Phi(z,A)'!H755)+1)</f>
        <v>3.276525207290459</v>
      </c>
      <c r="K766" s="4">
        <f t="shared" si="37"/>
        <v>26.483587653364705</v>
      </c>
    </row>
    <row r="767" spans="1:11" ht="12.75">
      <c r="A767">
        <v>0.746</v>
      </c>
      <c r="B767" s="4">
        <f>A767*'Freq res'!$C$11/2</f>
        <v>0.746</v>
      </c>
      <c r="C767" s="4">
        <f>A767*'Freq res'!$E$11/2</f>
        <v>0.2937007874015748</v>
      </c>
      <c r="D767" s="4">
        <f>$G$18+$G$7/$J$18*($A$18^2*'Phi(z,A)'!H756+1)</f>
        <v>3.874588043771719</v>
      </c>
      <c r="E767" s="4">
        <f t="shared" si="35"/>
        <v>48.16285321637413</v>
      </c>
      <c r="G767" s="4">
        <f t="shared" si="36"/>
        <v>-0.746</v>
      </c>
      <c r="H767" s="4">
        <f>G767*'Freq res'!$C$11/2</f>
        <v>-0.746</v>
      </c>
      <c r="I767" s="4">
        <f>G767*'Freq res'!$E$11/2</f>
        <v>-0.2937007874015748</v>
      </c>
      <c r="J767" s="4">
        <f>$G$18+$G$7/$J$18*(-($A$18^2*'Phi(z,A)'!H756)+1)</f>
        <v>3.2763107865246273</v>
      </c>
      <c r="K767" s="4">
        <f t="shared" si="37"/>
        <v>26.477909630982808</v>
      </c>
    </row>
    <row r="768" spans="1:11" ht="12.75">
      <c r="A768">
        <v>0.747</v>
      </c>
      <c r="B768" s="4">
        <f>A768*'Freq res'!$C$11/2</f>
        <v>0.747</v>
      </c>
      <c r="C768" s="4">
        <f>A768*'Freq res'!$E$11/2</f>
        <v>0.2940944881889764</v>
      </c>
      <c r="D768" s="4">
        <f>$G$18+$G$7/$J$18*($A$18^2*'Phi(z,A)'!H757+1)</f>
        <v>3.8748019070426007</v>
      </c>
      <c r="E768" s="4">
        <f t="shared" si="35"/>
        <v>48.17315458320073</v>
      </c>
      <c r="G768" s="4">
        <f t="shared" si="36"/>
        <v>-0.747</v>
      </c>
      <c r="H768" s="4">
        <f>G768*'Freq res'!$C$11/2</f>
        <v>-0.747</v>
      </c>
      <c r="I768" s="4">
        <f>G768*'Freq res'!$E$11/2</f>
        <v>-0.2940944881889764</v>
      </c>
      <c r="J768" s="4">
        <f>$G$18+$G$7/$J$18*(-($A$18^2*'Phi(z,A)'!H757)+1)</f>
        <v>3.276096923253746</v>
      </c>
      <c r="K768" s="4">
        <f t="shared" si="37"/>
        <v>26.472247584096536</v>
      </c>
    </row>
    <row r="769" spans="1:11" ht="12.75">
      <c r="A769">
        <v>0.748</v>
      </c>
      <c r="B769" s="4">
        <f>A769*'Freq res'!$C$11/2</f>
        <v>0.748</v>
      </c>
      <c r="C769" s="4">
        <f>A769*'Freq res'!$E$11/2</f>
        <v>0.2944881889763779</v>
      </c>
      <c r="D769" s="4">
        <f>$G$18+$G$7/$J$18*($A$18^2*'Phi(z,A)'!H758+1)</f>
        <v>3.87501521315514</v>
      </c>
      <c r="E769" s="4">
        <f t="shared" si="35"/>
        <v>48.18343130753872</v>
      </c>
      <c r="G769" s="4">
        <f t="shared" si="36"/>
        <v>-0.748</v>
      </c>
      <c r="H769" s="4">
        <f>G769*'Freq res'!$C$11/2</f>
        <v>-0.748</v>
      </c>
      <c r="I769" s="4">
        <f>G769*'Freq res'!$E$11/2</f>
        <v>-0.2944881889763779</v>
      </c>
      <c r="J769" s="4">
        <f>$G$18+$G$7/$J$18*(-($A$18^2*'Phi(z,A)'!H758)+1)</f>
        <v>3.275883617141207</v>
      </c>
      <c r="K769" s="4">
        <f t="shared" si="37"/>
        <v>26.46660149406837</v>
      </c>
    </row>
    <row r="770" spans="1:11" ht="12.75">
      <c r="A770">
        <v>0.749</v>
      </c>
      <c r="B770" s="4">
        <f>A770*'Freq res'!$C$11/2</f>
        <v>0.749</v>
      </c>
      <c r="C770" s="4">
        <f>A770*'Freq res'!$E$11/2</f>
        <v>0.2948818897637795</v>
      </c>
      <c r="D770" s="4">
        <f>$G$18+$G$7/$J$18*($A$18^2*'Phi(z,A)'!H759+1)</f>
        <v>3.875227962448629</v>
      </c>
      <c r="E770" s="4">
        <f t="shared" si="35"/>
        <v>48.19368338903015</v>
      </c>
      <c r="G770" s="4">
        <f t="shared" si="36"/>
        <v>-0.749</v>
      </c>
      <c r="H770" s="4">
        <f>G770*'Freq res'!$C$11/2</f>
        <v>-0.749</v>
      </c>
      <c r="I770" s="4">
        <f>G770*'Freq res'!$E$11/2</f>
        <v>-0.2948818897637795</v>
      </c>
      <c r="J770" s="4">
        <f>$G$18+$G$7/$J$18*(-($A$18^2*'Phi(z,A)'!H759)+1)</f>
        <v>3.2756708678477175</v>
      </c>
      <c r="K770" s="4">
        <f t="shared" si="37"/>
        <v>26.460971342226095</v>
      </c>
    </row>
    <row r="771" spans="1:11" ht="12.75">
      <c r="A771">
        <v>0.75</v>
      </c>
      <c r="B771" s="4">
        <f>A771*'Freq res'!$C$11/2</f>
        <v>0.75</v>
      </c>
      <c r="C771" s="4">
        <f>A771*'Freq res'!$E$11/2</f>
        <v>0.2952755905511811</v>
      </c>
      <c r="D771" s="4">
        <f>$G$18+$G$7/$J$18*($A$18^2*'Phi(z,A)'!H760+1)</f>
        <v>3.875440155265039</v>
      </c>
      <c r="E771" s="4">
        <f t="shared" si="35"/>
        <v>48.20391082749774</v>
      </c>
      <c r="G771" s="4">
        <f t="shared" si="36"/>
        <v>-0.75</v>
      </c>
      <c r="H771" s="4">
        <f>G771*'Freq res'!$C$11/2</f>
        <v>-0.75</v>
      </c>
      <c r="I771" s="4">
        <f>G771*'Freq res'!$E$11/2</f>
        <v>-0.2952755905511811</v>
      </c>
      <c r="J771" s="4">
        <f>$G$18+$G$7/$J$18*(-($A$18^2*'Phi(z,A)'!H760)+1)</f>
        <v>3.2754586750313077</v>
      </c>
      <c r="K771" s="4">
        <f t="shared" si="37"/>
        <v>26.455357109863</v>
      </c>
    </row>
    <row r="772" spans="1:11" ht="12.75">
      <c r="A772">
        <v>0.751</v>
      </c>
      <c r="B772" s="4">
        <f>A772*'Freq res'!$C$11/2</f>
        <v>0.751</v>
      </c>
      <c r="C772" s="4">
        <f>A772*'Freq res'!$E$11/2</f>
        <v>0.29566929133858266</v>
      </c>
      <c r="D772" s="4">
        <f>$G$18+$G$7/$J$18*($A$18^2*'Phi(z,A)'!H761+1)</f>
        <v>3.8756517919490134</v>
      </c>
      <c r="E772" s="4">
        <f t="shared" si="35"/>
        <v>48.214113622944694</v>
      </c>
      <c r="G772" s="4">
        <f t="shared" si="36"/>
        <v>-0.751</v>
      </c>
      <c r="H772" s="4">
        <f>G772*'Freq res'!$C$11/2</f>
        <v>-0.751</v>
      </c>
      <c r="I772" s="4">
        <f>G772*'Freq res'!$E$11/2</f>
        <v>-0.29566929133858266</v>
      </c>
      <c r="J772" s="4">
        <f>$G$18+$G$7/$J$18*(-($A$18^2*'Phi(z,A)'!H761)+1)</f>
        <v>3.2752470383473327</v>
      </c>
      <c r="K772" s="4">
        <f t="shared" si="37"/>
        <v>26.44975877823796</v>
      </c>
    </row>
    <row r="773" spans="1:11" ht="12.75">
      <c r="A773">
        <v>0.752</v>
      </c>
      <c r="B773" s="4">
        <f>A773*'Freq res'!$C$11/2</f>
        <v>0.752</v>
      </c>
      <c r="C773" s="4">
        <f>A773*'Freq res'!$E$11/2</f>
        <v>0.29606299212598425</v>
      </c>
      <c r="D773" s="4">
        <f>$G$18+$G$7/$J$18*($A$18^2*'Phi(z,A)'!H762+1)</f>
        <v>3.8758628728478666</v>
      </c>
      <c r="E773" s="4">
        <f t="shared" si="35"/>
        <v>48.22429177555465</v>
      </c>
      <c r="G773" s="4">
        <f t="shared" si="36"/>
        <v>-0.752</v>
      </c>
      <c r="H773" s="4">
        <f>G773*'Freq res'!$C$11/2</f>
        <v>-0.752</v>
      </c>
      <c r="I773" s="4">
        <f>G773*'Freq res'!$E$11/2</f>
        <v>-0.29606299212598425</v>
      </c>
      <c r="J773" s="4">
        <f>$G$18+$G$7/$J$18*(-($A$18^2*'Phi(z,A)'!H762)+1)</f>
        <v>3.27503595744848</v>
      </c>
      <c r="K773" s="4">
        <f t="shared" si="37"/>
        <v>26.444176328575587</v>
      </c>
    </row>
    <row r="774" spans="1:11" ht="12.75">
      <c r="A774">
        <v>0.753</v>
      </c>
      <c r="B774" s="4">
        <f>A774*'Freq res'!$C$11/2</f>
        <v>0.753</v>
      </c>
      <c r="C774" s="4">
        <f>A774*'Freq res'!$E$11/2</f>
        <v>0.2964566929133858</v>
      </c>
      <c r="D774" s="4">
        <f>$G$18+$G$7/$J$18*($A$18^2*'Phi(z,A)'!H763+1)</f>
        <v>3.8760733983115716</v>
      </c>
      <c r="E774" s="4">
        <f t="shared" si="35"/>
        <v>48.23444528569125</v>
      </c>
      <c r="G774" s="4">
        <f t="shared" si="36"/>
        <v>-0.753</v>
      </c>
      <c r="H774" s="4">
        <f>G774*'Freq res'!$C$11/2</f>
        <v>-0.753</v>
      </c>
      <c r="I774" s="4">
        <f>G774*'Freq res'!$E$11/2</f>
        <v>-0.2964566929133858</v>
      </c>
      <c r="J774" s="4">
        <f>$G$18+$G$7/$J$18*(-($A$18^2*'Phi(z,A)'!H763)+1)</f>
        <v>3.274825431984775</v>
      </c>
      <c r="K774" s="4">
        <f t="shared" si="37"/>
        <v>26.438609742066376</v>
      </c>
    </row>
    <row r="775" spans="1:11" ht="12.75">
      <c r="A775">
        <v>0.754</v>
      </c>
      <c r="B775" s="4">
        <f>A775*'Freq res'!$C$11/2</f>
        <v>0.754</v>
      </c>
      <c r="C775" s="4">
        <f>A775*'Freq res'!$E$11/2</f>
        <v>0.29685039370078736</v>
      </c>
      <c r="D775" s="4">
        <f>$G$18+$G$7/$J$18*($A$18^2*'Phi(z,A)'!H764+1)</f>
        <v>3.8762833686927616</v>
      </c>
      <c r="E775" s="4">
        <f t="shared" si="35"/>
        <v>48.24457415389832</v>
      </c>
      <c r="G775" s="4">
        <f t="shared" si="36"/>
        <v>-0.754</v>
      </c>
      <c r="H775" s="4">
        <f>G775*'Freq res'!$C$11/2</f>
        <v>-0.754</v>
      </c>
      <c r="I775" s="4">
        <f>G775*'Freq res'!$E$11/2</f>
        <v>-0.29685039370078736</v>
      </c>
      <c r="J775" s="4">
        <f>$G$18+$G$7/$J$18*(-($A$18^2*'Phi(z,A)'!H764)+1)</f>
        <v>3.274615461603585</v>
      </c>
      <c r="K775" s="4">
        <f t="shared" si="37"/>
        <v>26.433058999866823</v>
      </c>
    </row>
    <row r="776" spans="1:11" ht="12.75">
      <c r="A776">
        <v>0.755</v>
      </c>
      <c r="B776" s="4">
        <f>A776*'Freq res'!$C$11/2</f>
        <v>0.755</v>
      </c>
      <c r="C776" s="4">
        <f>A776*'Freq res'!$E$11/2</f>
        <v>0.29724409448818895</v>
      </c>
      <c r="D776" s="4">
        <f>$G$18+$G$7/$J$18*($A$18^2*'Phi(z,A)'!H765+1)</f>
        <v>3.876492784346719</v>
      </c>
      <c r="E776" s="4">
        <f t="shared" si="35"/>
        <v>48.254678380899385</v>
      </c>
      <c r="G776" s="4">
        <f t="shared" si="36"/>
        <v>-0.755</v>
      </c>
      <c r="H776" s="4">
        <f>G776*'Freq res'!$C$11/2</f>
        <v>-0.755</v>
      </c>
      <c r="I776" s="4">
        <f>G776*'Freq res'!$E$11/2</f>
        <v>-0.29724409448818895</v>
      </c>
      <c r="J776" s="4">
        <f>$G$18+$G$7/$J$18*(-($A$18^2*'Phi(z,A)'!H765)+1)</f>
        <v>3.2744060459496276</v>
      </c>
      <c r="K776" s="4">
        <f t="shared" si="37"/>
        <v>26.42752408309961</v>
      </c>
    </row>
    <row r="777" spans="1:11" ht="12.75">
      <c r="A777">
        <v>0.756</v>
      </c>
      <c r="B777" s="4">
        <f>A777*'Freq res'!$C$11/2</f>
        <v>0.756</v>
      </c>
      <c r="C777" s="4">
        <f>A777*'Freq res'!$E$11/2</f>
        <v>0.29763779527559053</v>
      </c>
      <c r="D777" s="4">
        <f>$G$18+$G$7/$J$18*($A$18^2*'Phi(z,A)'!H766+1)</f>
        <v>3.876701645631374</v>
      </c>
      <c r="E777" s="4">
        <f t="shared" si="35"/>
        <v>48.264757967597696</v>
      </c>
      <c r="G777" s="4">
        <f t="shared" si="36"/>
        <v>-0.756</v>
      </c>
      <c r="H777" s="4">
        <f>G777*'Freq res'!$C$11/2</f>
        <v>-0.756</v>
      </c>
      <c r="I777" s="4">
        <f>G777*'Freq res'!$E$11/2</f>
        <v>-0.29763779527559053</v>
      </c>
      <c r="J777" s="4">
        <f>$G$18+$G$7/$J$18*(-($A$18^2*'Phi(z,A)'!H766)+1)</f>
        <v>3.274197184664973</v>
      </c>
      <c r="K777" s="4">
        <f t="shared" si="37"/>
        <v>26.422004972853667</v>
      </c>
    </row>
    <row r="778" spans="1:11" ht="12.75">
      <c r="A778">
        <v>0.757</v>
      </c>
      <c r="B778" s="4">
        <f>A778*'Freq res'!$C$11/2</f>
        <v>0.757</v>
      </c>
      <c r="C778" s="4">
        <f>A778*'Freq res'!$E$11/2</f>
        <v>0.2980314960629921</v>
      </c>
      <c r="D778" s="4">
        <f>$G$18+$G$7/$J$18*($A$18^2*'Phi(z,A)'!H767+1)</f>
        <v>3.876909952907295</v>
      </c>
      <c r="E778" s="4">
        <f t="shared" si="35"/>
        <v>48.27481291507591</v>
      </c>
      <c r="G778" s="4">
        <f t="shared" si="36"/>
        <v>-0.757</v>
      </c>
      <c r="H778" s="4">
        <f>G778*'Freq res'!$C$11/2</f>
        <v>-0.757</v>
      </c>
      <c r="I778" s="4">
        <f>G778*'Freq res'!$E$11/2</f>
        <v>-0.2980314960629921</v>
      </c>
      <c r="J778" s="4">
        <f>$G$18+$G$7/$J$18*(-($A$18^2*'Phi(z,A)'!H767)+1)</f>
        <v>3.2739888773890518</v>
      </c>
      <c r="K778" s="4">
        <f t="shared" si="37"/>
        <v>26.41650165018437</v>
      </c>
    </row>
    <row r="779" spans="1:11" ht="12.75">
      <c r="A779">
        <v>0.758</v>
      </c>
      <c r="B779" s="4">
        <f>A779*'Freq res'!$C$11/2</f>
        <v>0.758</v>
      </c>
      <c r="C779" s="4">
        <f>A779*'Freq res'!$E$11/2</f>
        <v>0.2984251968503937</v>
      </c>
      <c r="D779" s="4">
        <f>$G$18+$G$7/$J$18*($A$18^2*'Phi(z,A)'!H768+1)</f>
        <v>3.8771177065376863</v>
      </c>
      <c r="E779" s="4">
        <f t="shared" si="35"/>
        <v>48.28484322459602</v>
      </c>
      <c r="G779" s="4">
        <f t="shared" si="36"/>
        <v>-0.758</v>
      </c>
      <c r="H779" s="4">
        <f>G779*'Freq res'!$C$11/2</f>
        <v>-0.758</v>
      </c>
      <c r="I779" s="4">
        <f>G779*'Freq res'!$E$11/2</f>
        <v>-0.2984251968503937</v>
      </c>
      <c r="J779" s="4">
        <f>$G$18+$G$7/$J$18*(-($A$18^2*'Phi(z,A)'!H768)+1)</f>
        <v>3.2737811237586603</v>
      </c>
      <c r="K779" s="4">
        <f t="shared" si="37"/>
        <v>26.411014096113675</v>
      </c>
    </row>
    <row r="780" spans="1:11" ht="12.75">
      <c r="A780">
        <v>0.759</v>
      </c>
      <c r="B780" s="4">
        <f>A780*'Freq res'!$C$11/2</f>
        <v>0.759</v>
      </c>
      <c r="C780" s="4">
        <f>A780*'Freq res'!$E$11/2</f>
        <v>0.29881889763779523</v>
      </c>
      <c r="D780" s="4">
        <f>$G$18+$G$7/$J$18*($A$18^2*'Phi(z,A)'!H769+1)</f>
        <v>3.877324906888382</v>
      </c>
      <c r="E780" s="4">
        <f t="shared" si="35"/>
        <v>48.294848897599124</v>
      </c>
      <c r="G780" s="4">
        <f t="shared" si="36"/>
        <v>-0.759</v>
      </c>
      <c r="H780" s="4">
        <f>G780*'Freq res'!$C$11/2</f>
        <v>-0.759</v>
      </c>
      <c r="I780" s="4">
        <f>G780*'Freq res'!$E$11/2</f>
        <v>-0.29881889763779523</v>
      </c>
      <c r="J780" s="4">
        <f>$G$18+$G$7/$J$18*(-($A$18^2*'Phi(z,A)'!H769)+1)</f>
        <v>3.2735739234079646</v>
      </c>
      <c r="K780" s="4">
        <f t="shared" si="37"/>
        <v>26.405542291630212</v>
      </c>
    </row>
    <row r="781" spans="1:11" ht="12.75">
      <c r="A781">
        <v>0.76</v>
      </c>
      <c r="B781" s="4">
        <f>A781*'Freq res'!$C$11/2</f>
        <v>0.76</v>
      </c>
      <c r="C781" s="4">
        <f>A781*'Freq res'!$E$11/2</f>
        <v>0.2992125984251968</v>
      </c>
      <c r="D781" s="4">
        <f>$G$18+$G$7/$J$18*($A$18^2*'Phi(z,A)'!H770+1)</f>
        <v>3.877531554327838</v>
      </c>
      <c r="E781" s="4">
        <f t="shared" si="35"/>
        <v>48.3048299357052</v>
      </c>
      <c r="G781" s="4">
        <f t="shared" si="36"/>
        <v>-0.76</v>
      </c>
      <c r="H781" s="4">
        <f>G781*'Freq res'!$C$11/2</f>
        <v>-0.76</v>
      </c>
      <c r="I781" s="4">
        <f>G781*'Freq res'!$E$11/2</f>
        <v>-0.2992125984251968</v>
      </c>
      <c r="J781" s="4">
        <f>$G$18+$G$7/$J$18*(-($A$18^2*'Phi(z,A)'!H770)+1)</f>
        <v>3.2733672759685084</v>
      </c>
      <c r="K781" s="4">
        <f t="shared" si="37"/>
        <v>26.400086217689466</v>
      </c>
    </row>
    <row r="782" spans="1:11" ht="12.75">
      <c r="A782">
        <v>0.761</v>
      </c>
      <c r="B782" s="4">
        <f>A782*'Freq res'!$C$11/2</f>
        <v>0.761</v>
      </c>
      <c r="C782" s="4">
        <f>A782*'Freq res'!$E$11/2</f>
        <v>0.2996062992125984</v>
      </c>
      <c r="D782" s="4">
        <f>$G$18+$G$7/$J$18*($A$18^2*'Phi(z,A)'!H771+1)</f>
        <v>3.8777376492271296</v>
      </c>
      <c r="E782" s="4">
        <f t="shared" si="35"/>
        <v>48.31478634071299</v>
      </c>
      <c r="G782" s="4">
        <f t="shared" si="36"/>
        <v>-0.761</v>
      </c>
      <c r="H782" s="4">
        <f>G782*'Freq res'!$C$11/2</f>
        <v>-0.761</v>
      </c>
      <c r="I782" s="4">
        <f>G782*'Freq res'!$E$11/2</f>
        <v>-0.2996062992125984</v>
      </c>
      <c r="J782" s="4">
        <f>$G$18+$G$7/$J$18*(-($A$18^2*'Phi(z,A)'!H771)+1)</f>
        <v>3.273161181069217</v>
      </c>
      <c r="K782" s="4">
        <f t="shared" si="37"/>
        <v>26.39464585521388</v>
      </c>
    </row>
    <row r="783" spans="1:11" ht="12.75">
      <c r="A783">
        <v>0.762</v>
      </c>
      <c r="B783" s="4">
        <f>A783*'Freq res'!$C$11/2</f>
        <v>0.762</v>
      </c>
      <c r="C783" s="4">
        <f>A783*'Freq res'!$E$11/2</f>
        <v>0.3</v>
      </c>
      <c r="D783" s="4">
        <f>$G$18+$G$7/$J$18*($A$18^2*'Phi(z,A)'!H772+1)</f>
        <v>3.8779431919599427</v>
      </c>
      <c r="E783" s="4">
        <f t="shared" si="35"/>
        <v>48.324718114599754</v>
      </c>
      <c r="G783" s="4">
        <f t="shared" si="36"/>
        <v>-0.762</v>
      </c>
      <c r="H783" s="4">
        <f>G783*'Freq res'!$C$11/2</f>
        <v>-0.762</v>
      </c>
      <c r="I783" s="4">
        <f>G783*'Freq res'!$E$11/2</f>
        <v>-0.3</v>
      </c>
      <c r="J783" s="4">
        <f>$G$18+$G$7/$J$18*(-($A$18^2*'Phi(z,A)'!H772)+1)</f>
        <v>3.272955638336404</v>
      </c>
      <c r="K783" s="4">
        <f t="shared" si="37"/>
        <v>26.389221185093025</v>
      </c>
    </row>
    <row r="784" spans="1:11" ht="12.75">
      <c r="A784">
        <v>0.763</v>
      </c>
      <c r="B784" s="4">
        <f>A784*'Freq res'!$C$11/2</f>
        <v>0.763</v>
      </c>
      <c r="C784" s="4">
        <f>A784*'Freq res'!$E$11/2</f>
        <v>0.3003937007874016</v>
      </c>
      <c r="D784" s="4">
        <f>$G$18+$G$7/$J$18*($A$18^2*'Phi(z,A)'!H773+1)</f>
        <v>3.8781481829025712</v>
      </c>
      <c r="E784" s="4">
        <f t="shared" si="35"/>
        <v>48.33462525952112</v>
      </c>
      <c r="G784" s="4">
        <f t="shared" si="36"/>
        <v>-0.763</v>
      </c>
      <c r="H784" s="4">
        <f>G784*'Freq res'!$C$11/2</f>
        <v>-0.763</v>
      </c>
      <c r="I784" s="4">
        <f>G784*'Freq res'!$E$11/2</f>
        <v>-0.3003937007874016</v>
      </c>
      <c r="J784" s="4">
        <f>$G$18+$G$7/$J$18*(-($A$18^2*'Phi(z,A)'!H773)+1)</f>
        <v>3.2727506473937753</v>
      </c>
      <c r="K784" s="4">
        <f t="shared" si="37"/>
        <v>26.38381218818369</v>
      </c>
    </row>
    <row r="785" spans="1:11" ht="12.75">
      <c r="A785">
        <v>0.764</v>
      </c>
      <c r="B785" s="4">
        <f>A785*'Freq res'!$C$11/2</f>
        <v>0.764</v>
      </c>
      <c r="C785" s="4">
        <f>A785*'Freq res'!$E$11/2</f>
        <v>0.3007874015748031</v>
      </c>
      <c r="D785" s="4">
        <f>$G$18+$G$7/$J$18*($A$18^2*'Phi(z,A)'!H774+1)</f>
        <v>3.8783526224339084</v>
      </c>
      <c r="E785" s="4">
        <f t="shared" si="35"/>
        <v>48.34450777781082</v>
      </c>
      <c r="G785" s="4">
        <f t="shared" si="36"/>
        <v>-0.764</v>
      </c>
      <c r="H785" s="4">
        <f>G785*'Freq res'!$C$11/2</f>
        <v>-0.764</v>
      </c>
      <c r="I785" s="4">
        <f>G785*'Freq res'!$E$11/2</f>
        <v>-0.3007874015748031</v>
      </c>
      <c r="J785" s="4">
        <f>$G$18+$G$7/$J$18*(-($A$18^2*'Phi(z,A)'!H774)+1)</f>
        <v>3.272546207862438</v>
      </c>
      <c r="K785" s="4">
        <f t="shared" si="37"/>
        <v>26.378418845310076</v>
      </c>
    </row>
    <row r="786" spans="1:11" ht="12.75">
      <c r="A786">
        <v>0.765</v>
      </c>
      <c r="B786" s="4">
        <f>A786*'Freq res'!$C$11/2</f>
        <v>0.765</v>
      </c>
      <c r="C786" s="4">
        <f>A786*'Freq res'!$E$11/2</f>
        <v>0.3011811023622047</v>
      </c>
      <c r="D786" s="4">
        <f>$G$18+$G$7/$J$18*($A$18^2*'Phi(z,A)'!H775+1)</f>
        <v>3.8785565109354443</v>
      </c>
      <c r="E786" s="4">
        <f t="shared" si="35"/>
        <v>48.35436567198061</v>
      </c>
      <c r="G786" s="4">
        <f t="shared" si="36"/>
        <v>-0.765</v>
      </c>
      <c r="H786" s="4">
        <f>G786*'Freq res'!$C$11/2</f>
        <v>-0.765</v>
      </c>
      <c r="I786" s="4">
        <f>G786*'Freq res'!$E$11/2</f>
        <v>-0.3011811023622047</v>
      </c>
      <c r="J786" s="4">
        <f>$G$18+$G$7/$J$18*(-($A$18^2*'Phi(z,A)'!H775)+1)</f>
        <v>3.2723423193609023</v>
      </c>
      <c r="K786" s="4">
        <f t="shared" si="37"/>
        <v>26.37304113726387</v>
      </c>
    </row>
    <row r="787" spans="1:11" ht="12.75">
      <c r="A787">
        <v>0.766</v>
      </c>
      <c r="B787" s="4">
        <f>A787*'Freq res'!$C$11/2</f>
        <v>0.766</v>
      </c>
      <c r="C787" s="4">
        <f>A787*'Freq res'!$E$11/2</f>
        <v>0.3015748031496063</v>
      </c>
      <c r="D787" s="4">
        <f>$G$18+$G$7/$J$18*($A$18^2*'Phi(z,A)'!H776+1)</f>
        <v>3.878759848791256</v>
      </c>
      <c r="E787" s="4">
        <f t="shared" si="35"/>
        <v>48.3641989447199</v>
      </c>
      <c r="G787" s="4">
        <f t="shared" si="36"/>
        <v>-0.766</v>
      </c>
      <c r="H787" s="4">
        <f>G787*'Freq res'!$C$11/2</f>
        <v>-0.766</v>
      </c>
      <c r="I787" s="4">
        <f>G787*'Freq res'!$E$11/2</f>
        <v>-0.3015748031496063</v>
      </c>
      <c r="J787" s="4">
        <f>$G$18+$G$7/$J$18*(-($A$18^2*'Phi(z,A)'!H776)+1)</f>
        <v>3.2721389815050905</v>
      </c>
      <c r="K787" s="4">
        <f t="shared" si="37"/>
        <v>26.36767904480445</v>
      </c>
    </row>
    <row r="788" spans="1:11" ht="12.75">
      <c r="A788">
        <v>0.767</v>
      </c>
      <c r="B788" s="4">
        <f>A788*'Freq res'!$C$11/2</f>
        <v>0.767</v>
      </c>
      <c r="C788" s="4">
        <f>A788*'Freq res'!$E$11/2</f>
        <v>0.30196850393700786</v>
      </c>
      <c r="D788" s="4">
        <f>$G$18+$G$7/$J$18*($A$18^2*'Phi(z,A)'!H777+1)</f>
        <v>3.8789626363880063</v>
      </c>
      <c r="E788" s="4">
        <f t="shared" si="35"/>
        <v>48.374007598895744</v>
      </c>
      <c r="G788" s="4">
        <f t="shared" si="36"/>
        <v>-0.767</v>
      </c>
      <c r="H788" s="4">
        <f>G788*'Freq res'!$C$11/2</f>
        <v>-0.767</v>
      </c>
      <c r="I788" s="4">
        <f>G788*'Freq res'!$E$11/2</f>
        <v>-0.30196850393700786</v>
      </c>
      <c r="J788" s="4">
        <f>$G$18+$G$7/$J$18*(-($A$18^2*'Phi(z,A)'!H777)+1)</f>
        <v>3.2719361939083402</v>
      </c>
      <c r="K788" s="4">
        <f t="shared" si="37"/>
        <v>26.362332548658944</v>
      </c>
    </row>
    <row r="789" spans="1:11" ht="12.75">
      <c r="A789">
        <v>0.768</v>
      </c>
      <c r="B789" s="4">
        <f>A789*'Freq res'!$C$11/2</f>
        <v>0.768</v>
      </c>
      <c r="C789" s="4">
        <f>A789*'Freq res'!$E$11/2</f>
        <v>0.30236220472440944</v>
      </c>
      <c r="D789" s="4">
        <f>$G$18+$G$7/$J$18*($A$18^2*'Phi(z,A)'!H778+1)</f>
        <v>3.879164874114935</v>
      </c>
      <c r="E789" s="4">
        <f aca="true" t="shared" si="38" ref="E789:E852">EXP(D789)</f>
        <v>48.38379163755249</v>
      </c>
      <c r="G789" s="4">
        <f aca="true" t="shared" si="39" ref="G789:G852">-A789</f>
        <v>-0.768</v>
      </c>
      <c r="H789" s="4">
        <f>G789*'Freq res'!$C$11/2</f>
        <v>-0.768</v>
      </c>
      <c r="I789" s="4">
        <f>G789*'Freq res'!$E$11/2</f>
        <v>-0.30236220472440944</v>
      </c>
      <c r="J789" s="4">
        <f>$G$18+$G$7/$J$18*(-($A$18^2*'Phi(z,A)'!H778)+1)</f>
        <v>3.2717339561814116</v>
      </c>
      <c r="K789" s="4">
        <f aca="true" t="shared" si="40" ref="K789:K852">EXP(J789)</f>
        <v>26.357001629522422</v>
      </c>
    </row>
    <row r="790" spans="1:11" ht="12.75">
      <c r="A790">
        <v>0.769</v>
      </c>
      <c r="B790" s="4">
        <f>A790*'Freq res'!$C$11/2</f>
        <v>0.769</v>
      </c>
      <c r="C790" s="4">
        <f>A790*'Freq res'!$E$11/2</f>
        <v>0.30275590551181103</v>
      </c>
      <c r="D790" s="4">
        <f>$G$18+$G$7/$J$18*($A$18^2*'Phi(z,A)'!H779+1)</f>
        <v>3.879366562363853</v>
      </c>
      <c r="E790" s="4">
        <f t="shared" si="38"/>
        <v>48.39355106391161</v>
      </c>
      <c r="G790" s="4">
        <f t="shared" si="39"/>
        <v>-0.769</v>
      </c>
      <c r="H790" s="4">
        <f>G790*'Freq res'!$C$11/2</f>
        <v>-0.769</v>
      </c>
      <c r="I790" s="4">
        <f>G790*'Freq res'!$E$11/2</f>
        <v>-0.30275590551181103</v>
      </c>
      <c r="J790" s="4">
        <f>$G$18+$G$7/$J$18*(-($A$18^2*'Phi(z,A)'!H779)+1)</f>
        <v>3.2715322679324936</v>
      </c>
      <c r="K790" s="4">
        <f t="shared" si="40"/>
        <v>26.351686268058028</v>
      </c>
    </row>
    <row r="791" spans="1:11" ht="12.75">
      <c r="A791">
        <v>0.77</v>
      </c>
      <c r="B791" s="4">
        <f>A791*'Freq res'!$C$11/2</f>
        <v>0.77</v>
      </c>
      <c r="C791" s="4">
        <f>A791*'Freq res'!$E$11/2</f>
        <v>0.30314960629921256</v>
      </c>
      <c r="D791" s="4">
        <f>$G$18+$G$7/$J$18*($A$18^2*'Phi(z,A)'!H780+1)</f>
        <v>3.879567701529139</v>
      </c>
      <c r="E791" s="4">
        <f t="shared" si="38"/>
        <v>48.40328588137154</v>
      </c>
      <c r="G791" s="4">
        <f t="shared" si="39"/>
        <v>-0.77</v>
      </c>
      <c r="H791" s="4">
        <f>G791*'Freq res'!$C$11/2</f>
        <v>-0.77</v>
      </c>
      <c r="I791" s="4">
        <f>G791*'Freq res'!$E$11/2</f>
        <v>-0.30314960629921256</v>
      </c>
      <c r="J791" s="4">
        <f>$G$18+$G$7/$J$18*(-($A$18^2*'Phi(z,A)'!H780)+1)</f>
        <v>3.2713311287672076</v>
      </c>
      <c r="K791" s="4">
        <f t="shared" si="40"/>
        <v>26.34638644489706</v>
      </c>
    </row>
    <row r="792" spans="1:11" ht="12.75">
      <c r="A792">
        <v>0.771</v>
      </c>
      <c r="B792" s="4">
        <f>A792*'Freq res'!$C$11/2</f>
        <v>0.771</v>
      </c>
      <c r="C792" s="4">
        <f>A792*'Freq res'!$E$11/2</f>
        <v>0.30354330708661414</v>
      </c>
      <c r="D792" s="4">
        <f>$G$18+$G$7/$J$18*($A$18^2*'Phi(z,A)'!H781+1)</f>
        <v>3.8797682920077308</v>
      </c>
      <c r="E792" s="4">
        <f t="shared" si="38"/>
        <v>48.41299609350739</v>
      </c>
      <c r="G792" s="4">
        <f t="shared" si="39"/>
        <v>-0.771</v>
      </c>
      <c r="H792" s="4">
        <f>G792*'Freq res'!$C$11/2</f>
        <v>-0.771</v>
      </c>
      <c r="I792" s="4">
        <f>G792*'Freq res'!$E$11/2</f>
        <v>-0.30354330708661414</v>
      </c>
      <c r="J792" s="4">
        <f>$G$18+$G$7/$J$18*(-($A$18^2*'Phi(z,A)'!H781)+1)</f>
        <v>3.2711305382886158</v>
      </c>
      <c r="K792" s="4">
        <f t="shared" si="40"/>
        <v>26.341102140639194</v>
      </c>
    </row>
    <row r="793" spans="1:11" ht="12.75">
      <c r="A793">
        <v>0.772</v>
      </c>
      <c r="B793" s="4">
        <f>A793*'Freq res'!$C$11/2</f>
        <v>0.772</v>
      </c>
      <c r="C793" s="4">
        <f>A793*'Freq res'!$E$11/2</f>
        <v>0.30393700787401573</v>
      </c>
      <c r="D793" s="4">
        <f>$G$18+$G$7/$J$18*($A$18^2*'Phi(z,A)'!H782+1)</f>
        <v>3.8799683341991216</v>
      </c>
      <c r="E793" s="4">
        <f t="shared" si="38"/>
        <v>48.42268170407081</v>
      </c>
      <c r="G793" s="4">
        <f t="shared" si="39"/>
        <v>-0.772</v>
      </c>
      <c r="H793" s="4">
        <f>G793*'Freq res'!$C$11/2</f>
        <v>-0.772</v>
      </c>
      <c r="I793" s="4">
        <f>G793*'Freq res'!$E$11/2</f>
        <v>-0.30393700787401573</v>
      </c>
      <c r="J793" s="4">
        <f>$G$18+$G$7/$J$18*(-($A$18^2*'Phi(z,A)'!H782)+1)</f>
        <v>3.270930496097225</v>
      </c>
      <c r="K793" s="4">
        <f t="shared" si="40"/>
        <v>26.335833335852527</v>
      </c>
    </row>
    <row r="794" spans="1:11" ht="12.75">
      <c r="A794">
        <v>0.773</v>
      </c>
      <c r="B794" s="4">
        <f>A794*'Freq res'!$C$11/2</f>
        <v>0.773</v>
      </c>
      <c r="C794" s="4">
        <f>A794*'Freq res'!$E$11/2</f>
        <v>0.3043307086614173</v>
      </c>
      <c r="D794" s="4">
        <f>$G$18+$G$7/$J$18*($A$18^2*'Phi(z,A)'!H783+1)</f>
        <v>3.880167828505353</v>
      </c>
      <c r="E794" s="4">
        <f t="shared" si="38"/>
        <v>48.43234271698972</v>
      </c>
      <c r="G794" s="4">
        <f t="shared" si="39"/>
        <v>-0.773</v>
      </c>
      <c r="H794" s="4">
        <f>G794*'Freq res'!$C$11/2</f>
        <v>-0.773</v>
      </c>
      <c r="I794" s="4">
        <f>G794*'Freq res'!$E$11/2</f>
        <v>-0.3043307086614173</v>
      </c>
      <c r="J794" s="4">
        <f>$G$18+$G$7/$J$18*(-($A$18^2*'Phi(z,A)'!H783)+1)</f>
        <v>3.2707310017909936</v>
      </c>
      <c r="K794" s="4">
        <f t="shared" si="40"/>
        <v>26.33058001107378</v>
      </c>
    </row>
    <row r="795" spans="1:11" ht="12.75">
      <c r="A795">
        <v>0.774</v>
      </c>
      <c r="B795" s="4">
        <f>A795*'Freq res'!$C$11/2</f>
        <v>0.774</v>
      </c>
      <c r="C795" s="4">
        <f>A795*'Freq res'!$E$11/2</f>
        <v>0.3047244094488189</v>
      </c>
      <c r="D795" s="4">
        <f>$G$18+$G$7/$J$18*($A$18^2*'Phi(z,A)'!H784+1)</f>
        <v>3.880366775331009</v>
      </c>
      <c r="E795" s="4">
        <f t="shared" si="38"/>
        <v>48.441979136368104</v>
      </c>
      <c r="G795" s="4">
        <f t="shared" si="39"/>
        <v>-0.774</v>
      </c>
      <c r="H795" s="4">
        <f>G795*'Freq res'!$C$11/2</f>
        <v>-0.774</v>
      </c>
      <c r="I795" s="4">
        <f>G795*'Freq res'!$E$11/2</f>
        <v>-0.3047244094488189</v>
      </c>
      <c r="J795" s="4">
        <f>$G$18+$G$7/$J$18*(-($A$18^2*'Phi(z,A)'!H784)+1)</f>
        <v>3.2705320549653374</v>
      </c>
      <c r="K795" s="4">
        <f t="shared" si="40"/>
        <v>26.325342146808403</v>
      </c>
    </row>
    <row r="796" spans="1:11" ht="12.75">
      <c r="A796">
        <v>0.775</v>
      </c>
      <c r="B796" s="4">
        <f>A796*'Freq res'!$C$11/2</f>
        <v>0.775</v>
      </c>
      <c r="C796" s="4">
        <f>A796*'Freq res'!$E$11/2</f>
        <v>0.30511811023622043</v>
      </c>
      <c r="D796" s="4">
        <f>$G$18+$G$7/$J$18*($A$18^2*'Phi(z,A)'!H785+1)</f>
        <v>3.8805651750832113</v>
      </c>
      <c r="E796" s="4">
        <f t="shared" si="38"/>
        <v>48.45159096648577</v>
      </c>
      <c r="G796" s="4">
        <f t="shared" si="39"/>
        <v>-0.775</v>
      </c>
      <c r="H796" s="4">
        <f>G796*'Freq res'!$C$11/2</f>
        <v>-0.775</v>
      </c>
      <c r="I796" s="4">
        <f>G796*'Freq res'!$E$11/2</f>
        <v>-0.30511811023622043</v>
      </c>
      <c r="J796" s="4">
        <f>$G$18+$G$7/$J$18*(-($A$18^2*'Phi(z,A)'!H785)+1)</f>
        <v>3.2703336552131352</v>
      </c>
      <c r="K796" s="4">
        <f t="shared" si="40"/>
        <v>26.32011972353071</v>
      </c>
    </row>
    <row r="797" spans="1:11" ht="12.75">
      <c r="A797">
        <v>0.776</v>
      </c>
      <c r="B797" s="4">
        <f>A797*'Freq res'!$C$11/2</f>
        <v>0.776</v>
      </c>
      <c r="C797" s="4">
        <f>A797*'Freq res'!$E$11/2</f>
        <v>0.305511811023622</v>
      </c>
      <c r="D797" s="4">
        <f>$G$18+$G$7/$J$18*($A$18^2*'Phi(z,A)'!H786+1)</f>
        <v>3.8807630281716117</v>
      </c>
      <c r="E797" s="4">
        <f t="shared" si="38"/>
        <v>48.46117821179817</v>
      </c>
      <c r="G797" s="4">
        <f t="shared" si="39"/>
        <v>-0.776</v>
      </c>
      <c r="H797" s="4">
        <f>G797*'Freq res'!$C$11/2</f>
        <v>-0.776</v>
      </c>
      <c r="I797" s="4">
        <f>G797*'Freq res'!$E$11/2</f>
        <v>-0.305511811023622</v>
      </c>
      <c r="J797" s="4">
        <f>$G$18+$G$7/$J$18*(-($A$18^2*'Phi(z,A)'!H786)+1)</f>
        <v>3.270135802124735</v>
      </c>
      <c r="K797" s="4">
        <f t="shared" si="40"/>
        <v>26.314912721684028</v>
      </c>
    </row>
    <row r="798" spans="1:11" ht="12.75">
      <c r="A798">
        <v>0.777</v>
      </c>
      <c r="B798" s="4">
        <f>A798*'Freq res'!$C$11/2</f>
        <v>0.777</v>
      </c>
      <c r="C798" s="4">
        <f>A798*'Freq res'!$E$11/2</f>
        <v>0.3059055118110236</v>
      </c>
      <c r="D798" s="4">
        <f>$G$18+$G$7/$J$18*($A$18^2*'Phi(z,A)'!H787+1)</f>
        <v>3.880960335008388</v>
      </c>
      <c r="E798" s="4">
        <f t="shared" si="38"/>
        <v>48.470740876936176</v>
      </c>
      <c r="G798" s="4">
        <f t="shared" si="39"/>
        <v>-0.777</v>
      </c>
      <c r="H798" s="4">
        <f>G798*'Freq res'!$C$11/2</f>
        <v>-0.777</v>
      </c>
      <c r="I798" s="4">
        <f>G798*'Freq res'!$E$11/2</f>
        <v>-0.3059055118110236</v>
      </c>
      <c r="J798" s="4">
        <f>$G$18+$G$7/$J$18*(-($A$18^2*'Phi(z,A)'!H787)+1)</f>
        <v>3.269938495287959</v>
      </c>
      <c r="K798" s="4">
        <f t="shared" si="40"/>
        <v>26.309721121680806</v>
      </c>
    </row>
    <row r="799" spans="1:11" ht="12.75">
      <c r="A799">
        <v>0.778</v>
      </c>
      <c r="B799" s="4">
        <f>A799*'Freq res'!$C$11/2</f>
        <v>0.778</v>
      </c>
      <c r="C799" s="4">
        <f>A799*'Freq res'!$E$11/2</f>
        <v>0.3062992125984252</v>
      </c>
      <c r="D799" s="4">
        <f>$G$18+$G$7/$J$18*($A$18^2*'Phi(z,A)'!H788+1)</f>
        <v>3.8811570960082364</v>
      </c>
      <c r="E799" s="4">
        <f t="shared" si="38"/>
        <v>48.48027896670578</v>
      </c>
      <c r="G799" s="4">
        <f t="shared" si="39"/>
        <v>-0.778</v>
      </c>
      <c r="H799" s="4">
        <f>G799*'Freq res'!$C$11/2</f>
        <v>-0.778</v>
      </c>
      <c r="I799" s="4">
        <f>G799*'Freq res'!$E$11/2</f>
        <v>-0.3062992125984252</v>
      </c>
      <c r="J799" s="4">
        <f>$G$18+$G$7/$J$18*(-($A$18^2*'Phi(z,A)'!H788)+1)</f>
        <v>3.26974173428811</v>
      </c>
      <c r="K799" s="4">
        <f t="shared" si="40"/>
        <v>26.30454490390275</v>
      </c>
    </row>
    <row r="800" spans="1:11" ht="12.75">
      <c r="A800">
        <v>0.779</v>
      </c>
      <c r="B800" s="4">
        <f>A800*'Freq res'!$C$11/2</f>
        <v>0.779</v>
      </c>
      <c r="C800" s="4">
        <f>A800*'Freq res'!$E$11/2</f>
        <v>0.30669291338582677</v>
      </c>
      <c r="D800" s="4">
        <f>$G$18+$G$7/$J$18*($A$18^2*'Phi(z,A)'!H789+1)</f>
        <v>3.881353311588367</v>
      </c>
      <c r="E800" s="4">
        <f t="shared" si="38"/>
        <v>48.489792486087964</v>
      </c>
      <c r="G800" s="4">
        <f t="shared" si="39"/>
        <v>-0.779</v>
      </c>
      <c r="H800" s="4">
        <f>G800*'Freq res'!$C$11/2</f>
        <v>-0.779</v>
      </c>
      <c r="I800" s="4">
        <f>G800*'Freq res'!$E$11/2</f>
        <v>-0.30669291338582677</v>
      </c>
      <c r="J800" s="4">
        <f>$G$18+$G$7/$J$18*(-($A$18^2*'Phi(z,A)'!H789)+1)</f>
        <v>3.2695455187079796</v>
      </c>
      <c r="K800" s="4">
        <f t="shared" si="40"/>
        <v>26.29938404870102</v>
      </c>
    </row>
    <row r="801" spans="1:11" ht="12.75">
      <c r="A801">
        <v>0.78</v>
      </c>
      <c r="B801" s="4">
        <f>A801*'Freq res'!$C$11/2</f>
        <v>0.78</v>
      </c>
      <c r="C801" s="4">
        <f>A801*'Freq res'!$E$11/2</f>
        <v>0.30708661417322836</v>
      </c>
      <c r="D801" s="4">
        <f>$G$18+$G$7/$J$18*($A$18^2*'Phi(z,A)'!H790+1)</f>
        <v>3.881548982168496</v>
      </c>
      <c r="E801" s="4">
        <f t="shared" si="38"/>
        <v>48.499281440238356</v>
      </c>
      <c r="G801" s="4">
        <f t="shared" si="39"/>
        <v>-0.78</v>
      </c>
      <c r="H801" s="4">
        <f>G801*'Freq res'!$C$11/2</f>
        <v>-0.78</v>
      </c>
      <c r="I801" s="4">
        <f>G801*'Freq res'!$E$11/2</f>
        <v>-0.30708661417322836</v>
      </c>
      <c r="J801" s="4">
        <f>$G$18+$G$7/$J$18*(-($A$18^2*'Phi(z,A)'!H790)+1)</f>
        <v>3.2693498481278507</v>
      </c>
      <c r="K801" s="4">
        <f t="shared" si="40"/>
        <v>26.294238536396286</v>
      </c>
    </row>
    <row r="802" spans="1:11" ht="12.75">
      <c r="A802">
        <v>0.781</v>
      </c>
      <c r="B802" s="4">
        <f>A802*'Freq res'!$C$11/2</f>
        <v>0.781</v>
      </c>
      <c r="C802" s="4">
        <f>A802*'Freq res'!$E$11/2</f>
        <v>0.3074803149606299</v>
      </c>
      <c r="D802" s="4">
        <f>$G$18+$G$7/$J$18*($A$18^2*'Phi(z,A)'!H791+1)</f>
        <v>3.8817441081708424</v>
      </c>
      <c r="E802" s="4">
        <f t="shared" si="38"/>
        <v>48.508745834487144</v>
      </c>
      <c r="G802" s="4">
        <f t="shared" si="39"/>
        <v>-0.781</v>
      </c>
      <c r="H802" s="4">
        <f>G802*'Freq res'!$C$11/2</f>
        <v>-0.781</v>
      </c>
      <c r="I802" s="4">
        <f>G802*'Freq res'!$E$11/2</f>
        <v>-0.3074803149606299</v>
      </c>
      <c r="J802" s="4">
        <f>$G$18+$G$7/$J$18*(-($A$18^2*'Phi(z,A)'!H791)+1)</f>
        <v>3.269154722125504</v>
      </c>
      <c r="K802" s="4">
        <f t="shared" si="40"/>
        <v>26.289108347278855</v>
      </c>
    </row>
    <row r="803" spans="1:11" ht="12.75">
      <c r="A803">
        <v>0.782</v>
      </c>
      <c r="B803" s="4">
        <f>A803*'Freq res'!$C$11/2</f>
        <v>0.782</v>
      </c>
      <c r="C803" s="4">
        <f>A803*'Freq res'!$E$11/2</f>
        <v>0.30787401574803147</v>
      </c>
      <c r="D803" s="4">
        <f>$G$18+$G$7/$J$18*($A$18^2*'Phi(z,A)'!H792+1)</f>
        <v>3.8819386900201187</v>
      </c>
      <c r="E803" s="4">
        <f t="shared" si="38"/>
        <v>48.51818567433865</v>
      </c>
      <c r="G803" s="4">
        <f t="shared" si="39"/>
        <v>-0.782</v>
      </c>
      <c r="H803" s="4">
        <f>G803*'Freq res'!$C$11/2</f>
        <v>-0.782</v>
      </c>
      <c r="I803" s="4">
        <f>G803*'Freq res'!$E$11/2</f>
        <v>-0.30787401574803147</v>
      </c>
      <c r="J803" s="4">
        <f>$G$18+$G$7/$J$18*(-($A$18^2*'Phi(z,A)'!H792)+1)</f>
        <v>3.268960140276228</v>
      </c>
      <c r="K803" s="4">
        <f t="shared" si="40"/>
        <v>26.28399346160891</v>
      </c>
    </row>
    <row r="804" spans="1:11" ht="12.75">
      <c r="A804">
        <v>0.783</v>
      </c>
      <c r="B804" s="4">
        <f>A804*'Freq res'!$C$11/2</f>
        <v>0.783</v>
      </c>
      <c r="C804" s="4">
        <f>A804*'Freq res'!$E$11/2</f>
        <v>0.30826771653543306</v>
      </c>
      <c r="D804" s="4">
        <f>$G$18+$G$7/$J$18*($A$18^2*'Phi(z,A)'!H793+1)</f>
        <v>3.882132728143528</v>
      </c>
      <c r="E804" s="4">
        <f t="shared" si="38"/>
        <v>48.5276009654713</v>
      </c>
      <c r="G804" s="4">
        <f t="shared" si="39"/>
        <v>-0.783</v>
      </c>
      <c r="H804" s="4">
        <f>G804*'Freq res'!$C$11/2</f>
        <v>-0.783</v>
      </c>
      <c r="I804" s="4">
        <f>G804*'Freq res'!$E$11/2</f>
        <v>-0.30826771653543306</v>
      </c>
      <c r="J804" s="4">
        <f>$G$18+$G$7/$J$18*(-($A$18^2*'Phi(z,A)'!H793)+1)</f>
        <v>3.268766102152818</v>
      </c>
      <c r="K804" s="4">
        <f t="shared" si="40"/>
        <v>26.278893859616506</v>
      </c>
    </row>
    <row r="805" spans="1:11" ht="12.75">
      <c r="A805">
        <v>0.784</v>
      </c>
      <c r="B805" s="4">
        <f>A805*'Freq res'!$C$11/2</f>
        <v>0.784</v>
      </c>
      <c r="C805" s="4">
        <f>A805*'Freq res'!$E$11/2</f>
        <v>0.30866141732283464</v>
      </c>
      <c r="D805" s="4">
        <f>$G$18+$G$7/$J$18*($A$18^2*'Phi(z,A)'!H794+1)</f>
        <v>3.882326222970756</v>
      </c>
      <c r="E805" s="4">
        <f t="shared" si="38"/>
        <v>48.53699171373721</v>
      </c>
      <c r="G805" s="4">
        <f t="shared" si="39"/>
        <v>-0.784</v>
      </c>
      <c r="H805" s="4">
        <f>G805*'Freq res'!$C$11/2</f>
        <v>-0.784</v>
      </c>
      <c r="I805" s="4">
        <f>G805*'Freq res'!$E$11/2</f>
        <v>-0.30866141732283464</v>
      </c>
      <c r="J805" s="4">
        <f>$G$18+$G$7/$J$18*(-($A$18^2*'Phi(z,A)'!H794)+1)</f>
        <v>3.2685726073255905</v>
      </c>
      <c r="K805" s="4">
        <f t="shared" si="40"/>
        <v>26.273809521501835</v>
      </c>
    </row>
    <row r="806" spans="1:11" ht="12.75">
      <c r="A806">
        <v>0.785</v>
      </c>
      <c r="B806" s="4">
        <f>A806*'Freq res'!$C$11/2</f>
        <v>0.785</v>
      </c>
      <c r="C806" s="4">
        <f>A806*'Freq res'!$E$11/2</f>
        <v>0.3090551181102362</v>
      </c>
      <c r="D806" s="4">
        <f>$G$18+$G$7/$J$18*($A$18^2*'Phi(z,A)'!H795+1)</f>
        <v>3.8825191749339654</v>
      </c>
      <c r="E806" s="4">
        <f t="shared" si="38"/>
        <v>48.546357925162035</v>
      </c>
      <c r="G806" s="4">
        <f t="shared" si="39"/>
        <v>-0.785</v>
      </c>
      <c r="H806" s="4">
        <f>G806*'Freq res'!$C$11/2</f>
        <v>-0.785</v>
      </c>
      <c r="I806" s="4">
        <f>G806*'Freq res'!$E$11/2</f>
        <v>-0.3090551181102362</v>
      </c>
      <c r="J806" s="4">
        <f>$G$18+$G$7/$J$18*(-($A$18^2*'Phi(z,A)'!H795)+1)</f>
        <v>3.268379655362381</v>
      </c>
      <c r="K806" s="4">
        <f t="shared" si="40"/>
        <v>26.268740427435226</v>
      </c>
    </row>
    <row r="807" spans="1:11" ht="12.75">
      <c r="A807">
        <v>0.786</v>
      </c>
      <c r="B807" s="4">
        <f>A807*'Freq res'!$C$11/2</f>
        <v>0.786</v>
      </c>
      <c r="C807" s="4">
        <f>A807*'Freq res'!$E$11/2</f>
        <v>0.30944881889763776</v>
      </c>
      <c r="D807" s="4">
        <f>$G$18+$G$7/$J$18*($A$18^2*'Phi(z,A)'!H796+1)</f>
        <v>3.8827115844677893</v>
      </c>
      <c r="E807" s="4">
        <f t="shared" si="38"/>
        <v>48.55569960594467</v>
      </c>
      <c r="G807" s="4">
        <f t="shared" si="39"/>
        <v>-0.786</v>
      </c>
      <c r="H807" s="4">
        <f>G807*'Freq res'!$C$11/2</f>
        <v>-0.786</v>
      </c>
      <c r="I807" s="4">
        <f>G807*'Freq res'!$E$11/2</f>
        <v>-0.30944881889763776</v>
      </c>
      <c r="J807" s="4">
        <f>$G$18+$G$7/$J$18*(-($A$18^2*'Phi(z,A)'!H796)+1)</f>
        <v>3.2681872458285572</v>
      </c>
      <c r="K807" s="4">
        <f t="shared" si="40"/>
        <v>26.263686557557406</v>
      </c>
    </row>
    <row r="808" spans="1:11" ht="12.75">
      <c r="A808">
        <v>0.787</v>
      </c>
      <c r="B808" s="4">
        <f>A808*'Freq res'!$C$11/2</f>
        <v>0.787</v>
      </c>
      <c r="C808" s="4">
        <f>A808*'Freq res'!$E$11/2</f>
        <v>0.30984251968503934</v>
      </c>
      <c r="D808" s="4">
        <f>$G$18+$G$7/$J$18*($A$18^2*'Phi(z,A)'!H797+1)</f>
        <v>3.882903452009327</v>
      </c>
      <c r="E808" s="4">
        <f t="shared" si="38"/>
        <v>48.56501676245708</v>
      </c>
      <c r="G808" s="4">
        <f t="shared" si="39"/>
        <v>-0.787</v>
      </c>
      <c r="H808" s="4">
        <f>G808*'Freq res'!$C$11/2</f>
        <v>-0.787</v>
      </c>
      <c r="I808" s="4">
        <f>G808*'Freq res'!$E$11/2</f>
        <v>-0.30984251968503934</v>
      </c>
      <c r="J808" s="4">
        <f>$G$18+$G$7/$J$18*(-($A$18^2*'Phi(z,A)'!H797)+1)</f>
        <v>3.2679953782870195</v>
      </c>
      <c r="K808" s="4">
        <f t="shared" si="40"/>
        <v>26.258647891979535</v>
      </c>
    </row>
    <row r="809" spans="1:11" ht="12.75">
      <c r="A809">
        <v>0.788</v>
      </c>
      <c r="B809" s="4">
        <f>A809*'Freq res'!$C$11/2</f>
        <v>0.788</v>
      </c>
      <c r="C809" s="4">
        <f>A809*'Freq res'!$E$11/2</f>
        <v>0.3102362204724409</v>
      </c>
      <c r="D809" s="4">
        <f>$G$18+$G$7/$J$18*($A$18^2*'Phi(z,A)'!H798+1)</f>
        <v>3.883094777998136</v>
      </c>
      <c r="E809" s="4">
        <f t="shared" si="38"/>
        <v>48.57430940124398</v>
      </c>
      <c r="G809" s="4">
        <f t="shared" si="39"/>
        <v>-0.788</v>
      </c>
      <c r="H809" s="4">
        <f>G809*'Freq res'!$C$11/2</f>
        <v>-0.788</v>
      </c>
      <c r="I809" s="4">
        <f>G809*'Freq res'!$E$11/2</f>
        <v>-0.3102362204724409</v>
      </c>
      <c r="J809" s="4">
        <f>$G$18+$G$7/$J$18*(-($A$18^2*'Phi(z,A)'!H798)+1)</f>
        <v>3.2678040522982106</v>
      </c>
      <c r="K809" s="4">
        <f t="shared" si="40"/>
        <v>26.253624410783395</v>
      </c>
    </row>
    <row r="810" spans="1:11" ht="12.75">
      <c r="A810">
        <v>0.789</v>
      </c>
      <c r="B810" s="4">
        <f>A810*'Freq res'!$C$11/2</f>
        <v>0.789</v>
      </c>
      <c r="C810" s="4">
        <f>A810*'Freq res'!$E$11/2</f>
        <v>0.3106299212598425</v>
      </c>
      <c r="D810" s="4">
        <f>$G$18+$G$7/$J$18*($A$18^2*'Phi(z,A)'!H799+1)</f>
        <v>3.883285562876226</v>
      </c>
      <c r="E810" s="4">
        <f t="shared" si="38"/>
        <v>48.583577529022605</v>
      </c>
      <c r="G810" s="4">
        <f t="shared" si="39"/>
        <v>-0.789</v>
      </c>
      <c r="H810" s="4">
        <f>G810*'Freq res'!$C$11/2</f>
        <v>-0.789</v>
      </c>
      <c r="I810" s="4">
        <f>G810*'Freq res'!$E$11/2</f>
        <v>-0.3106299212598425</v>
      </c>
      <c r="J810" s="4">
        <f>$G$18+$G$7/$J$18*(-($A$18^2*'Phi(z,A)'!H799)+1)</f>
        <v>3.2676132674201206</v>
      </c>
      <c r="K810" s="4">
        <f t="shared" si="40"/>
        <v>26.248616094021507</v>
      </c>
    </row>
    <row r="811" spans="1:11" ht="12.75">
      <c r="A811">
        <v>0.79</v>
      </c>
      <c r="B811" s="4">
        <f>A811*'Freq res'!$C$11/2</f>
        <v>0.79</v>
      </c>
      <c r="C811" s="4">
        <f>A811*'Freq res'!$E$11/2</f>
        <v>0.3110236220472441</v>
      </c>
      <c r="D811" s="4">
        <f>$G$18+$G$7/$J$18*($A$18^2*'Phi(z,A)'!H800+1)</f>
        <v>3.883475807088054</v>
      </c>
      <c r="E811" s="4">
        <f t="shared" si="38"/>
        <v>48.59282115268247</v>
      </c>
      <c r="G811" s="4">
        <f t="shared" si="39"/>
        <v>-0.79</v>
      </c>
      <c r="H811" s="4">
        <f>G811*'Freq res'!$C$11/2</f>
        <v>-0.79</v>
      </c>
      <c r="I811" s="4">
        <f>G811*'Freq res'!$E$11/2</f>
        <v>-0.3110236220472441</v>
      </c>
      <c r="J811" s="4">
        <f>$G$18+$G$7/$J$18*(-($A$18^2*'Phi(z,A)'!H800)+1)</f>
        <v>3.2674230232082926</v>
      </c>
      <c r="K811" s="4">
        <f t="shared" si="40"/>
        <v>26.24362292171725</v>
      </c>
    </row>
    <row r="812" spans="1:11" ht="12.75">
      <c r="A812">
        <v>0.791</v>
      </c>
      <c r="B812" s="4">
        <f>A812*'Freq res'!$C$11/2</f>
        <v>0.791</v>
      </c>
      <c r="C812" s="4">
        <f>A812*'Freq res'!$E$11/2</f>
        <v>0.3114173228346457</v>
      </c>
      <c r="D812" s="4">
        <f>$G$18+$G$7/$J$18*($A$18^2*'Phi(z,A)'!H801+1)</f>
        <v>3.883665511080517</v>
      </c>
      <c r="E812" s="4">
        <f t="shared" si="38"/>
        <v>48.6020402792851</v>
      </c>
      <c r="G812" s="4">
        <f t="shared" si="39"/>
        <v>-0.791</v>
      </c>
      <c r="H812" s="4">
        <f>G812*'Freq res'!$C$11/2</f>
        <v>-0.791</v>
      </c>
      <c r="I812" s="4">
        <f>G812*'Freq res'!$E$11/2</f>
        <v>-0.3114173228346457</v>
      </c>
      <c r="J812" s="4">
        <f>$G$18+$G$7/$J$18*(-($A$18^2*'Phi(z,A)'!H801)+1)</f>
        <v>3.26723331921583</v>
      </c>
      <c r="K812" s="4">
        <f t="shared" si="40"/>
        <v>26.238644873865017</v>
      </c>
    </row>
    <row r="813" spans="1:11" ht="12.75">
      <c r="A813">
        <v>0.792</v>
      </c>
      <c r="B813" s="4">
        <f>A813*'Freq res'!$C$11/2</f>
        <v>0.792</v>
      </c>
      <c r="C813" s="4">
        <f>A813*'Freq res'!$E$11/2</f>
        <v>0.3118110236220472</v>
      </c>
      <c r="D813" s="4">
        <f>$G$18+$G$7/$J$18*($A$18^2*'Phi(z,A)'!H802+1)</f>
        <v>3.8838546753029464</v>
      </c>
      <c r="E813" s="4">
        <f t="shared" si="38"/>
        <v>48.611234916063744</v>
      </c>
      <c r="G813" s="4">
        <f t="shared" si="39"/>
        <v>-0.792</v>
      </c>
      <c r="H813" s="4">
        <f>G813*'Freq res'!$C$11/2</f>
        <v>-0.792</v>
      </c>
      <c r="I813" s="4">
        <f>G813*'Freq res'!$E$11/2</f>
        <v>-0.3118110236220472</v>
      </c>
      <c r="J813" s="4">
        <f>$G$18+$G$7/$J$18*(-($A$18^2*'Phi(z,A)'!H802)+1)</f>
        <v>3.2670441549934</v>
      </c>
      <c r="K813" s="4">
        <f t="shared" si="40"/>
        <v>26.23368193043031</v>
      </c>
    </row>
    <row r="814" spans="1:11" ht="12.75">
      <c r="A814">
        <v>0.793</v>
      </c>
      <c r="B814" s="4">
        <f>A814*'Freq res'!$C$11/2</f>
        <v>0.793</v>
      </c>
      <c r="C814" s="4">
        <f>A814*'Freq res'!$E$11/2</f>
        <v>0.3122047244094488</v>
      </c>
      <c r="D814" s="4">
        <f>$G$18+$G$7/$J$18*($A$18^2*'Phi(z,A)'!H803+1)</f>
        <v>3.884043300207101</v>
      </c>
      <c r="E814" s="4">
        <f t="shared" si="38"/>
        <v>48.62040507042318</v>
      </c>
      <c r="G814" s="4">
        <f t="shared" si="39"/>
        <v>-0.793</v>
      </c>
      <c r="H814" s="4">
        <f>G814*'Freq res'!$C$11/2</f>
        <v>-0.793</v>
      </c>
      <c r="I814" s="4">
        <f>G814*'Freq res'!$E$11/2</f>
        <v>-0.3122047244094488</v>
      </c>
      <c r="J814" s="4">
        <f>$G$18+$G$7/$J$18*(-($A$18^2*'Phi(z,A)'!H803)+1)</f>
        <v>3.2668555300892455</v>
      </c>
      <c r="K814" s="4">
        <f t="shared" si="40"/>
        <v>26.22873407134995</v>
      </c>
    </row>
    <row r="815" spans="1:11" ht="12.75">
      <c r="A815">
        <v>0.794</v>
      </c>
      <c r="B815" s="4">
        <f>A815*'Freq res'!$C$11/2</f>
        <v>0.794</v>
      </c>
      <c r="C815" s="4">
        <f>A815*'Freq res'!$E$11/2</f>
        <v>0.3125984251968504</v>
      </c>
      <c r="D815" s="4">
        <f>$G$18+$G$7/$J$18*($A$18^2*'Phi(z,A)'!H804+1)</f>
        <v>3.884231386247163</v>
      </c>
      <c r="E815" s="4">
        <f t="shared" si="38"/>
        <v>48.62955074993944</v>
      </c>
      <c r="G815" s="4">
        <f t="shared" si="39"/>
        <v>-0.794</v>
      </c>
      <c r="H815" s="4">
        <f>G815*'Freq res'!$C$11/2</f>
        <v>-0.794</v>
      </c>
      <c r="I815" s="4">
        <f>G815*'Freq res'!$E$11/2</f>
        <v>-0.3125984251968504</v>
      </c>
      <c r="J815" s="4">
        <f>$G$18+$G$7/$J$18*(-($A$18^2*'Phi(z,A)'!H804)+1)</f>
        <v>3.2666674440491836</v>
      </c>
      <c r="K815" s="4">
        <f t="shared" si="40"/>
        <v>26.2238012765321</v>
      </c>
    </row>
    <row r="816" spans="1:11" ht="12.75">
      <c r="A816">
        <v>0.795</v>
      </c>
      <c r="B816" s="4">
        <f>A816*'Freq res'!$C$11/2</f>
        <v>0.795</v>
      </c>
      <c r="C816" s="4">
        <f>A816*'Freq res'!$E$11/2</f>
        <v>0.31299212598425197</v>
      </c>
      <c r="D816" s="4">
        <f>$G$18+$G$7/$J$18*($A$18^2*'Phi(z,A)'!H805+1)</f>
        <v>3.8844189338797284</v>
      </c>
      <c r="E816" s="4">
        <f t="shared" si="38"/>
        <v>48.638671962359474</v>
      </c>
      <c r="G816" s="4">
        <f t="shared" si="39"/>
        <v>-0.795</v>
      </c>
      <c r="H816" s="4">
        <f>G816*'Freq res'!$C$11/2</f>
        <v>-0.795</v>
      </c>
      <c r="I816" s="4">
        <f>G816*'Freq res'!$E$11/2</f>
        <v>-0.31299212598425197</v>
      </c>
      <c r="J816" s="4">
        <f>$G$18+$G$7/$J$18*(-($A$18^2*'Phi(z,A)'!H805)+1)</f>
        <v>3.266479896416618</v>
      </c>
      <c r="K816" s="4">
        <f t="shared" si="40"/>
        <v>26.218883525856484</v>
      </c>
    </row>
    <row r="817" spans="1:11" ht="12.75">
      <c r="A817">
        <v>0.796</v>
      </c>
      <c r="B817" s="4">
        <f>A817*'Freq res'!$C$11/2</f>
        <v>0.796</v>
      </c>
      <c r="C817" s="4">
        <f>A817*'Freq res'!$E$11/2</f>
        <v>0.31338582677165355</v>
      </c>
      <c r="D817" s="4">
        <f>$G$18+$G$7/$J$18*($A$18^2*'Phi(z,A)'!H806+1)</f>
        <v>3.8846059435638036</v>
      </c>
      <c r="E817" s="4">
        <f t="shared" si="38"/>
        <v>48.64776871560096</v>
      </c>
      <c r="G817" s="4">
        <f t="shared" si="39"/>
        <v>-0.796</v>
      </c>
      <c r="H817" s="4">
        <f>G817*'Freq res'!$C$11/2</f>
        <v>-0.796</v>
      </c>
      <c r="I817" s="4">
        <f>G817*'Freq res'!$E$11/2</f>
        <v>-0.31338582677165355</v>
      </c>
      <c r="J817" s="4">
        <f>$G$18+$G$7/$J$18*(-($A$18^2*'Phi(z,A)'!H806)+1)</f>
        <v>3.2662928867325434</v>
      </c>
      <c r="K817" s="4">
        <f t="shared" si="40"/>
        <v>26.21398079917449</v>
      </c>
    </row>
    <row r="818" spans="1:11" ht="12.75">
      <c r="A818">
        <v>0.797</v>
      </c>
      <c r="B818" s="4">
        <f>A818*'Freq res'!$C$11/2</f>
        <v>0.797</v>
      </c>
      <c r="C818" s="4">
        <f>A818*'Freq res'!$E$11/2</f>
        <v>0.3137795275590551</v>
      </c>
      <c r="D818" s="4">
        <f>$G$18+$G$7/$J$18*($A$18^2*'Phi(z,A)'!H807+1)</f>
        <v>3.8847924157607974</v>
      </c>
      <c r="E818" s="4">
        <f t="shared" si="38"/>
        <v>48.656841017751965</v>
      </c>
      <c r="G818" s="4">
        <f t="shared" si="39"/>
        <v>-0.797</v>
      </c>
      <c r="H818" s="4">
        <f>G818*'Freq res'!$C$11/2</f>
        <v>-0.797</v>
      </c>
      <c r="I818" s="4">
        <f>G818*'Freq res'!$E$11/2</f>
        <v>-0.3137795275590551</v>
      </c>
      <c r="J818" s="4">
        <f>$G$18+$G$7/$J$18*(-($A$18^2*'Phi(z,A)'!H807)+1)</f>
        <v>3.2661064145355487</v>
      </c>
      <c r="K818" s="4">
        <f t="shared" si="40"/>
        <v>26.209093076309266</v>
      </c>
    </row>
    <row r="819" spans="1:11" ht="12.75">
      <c r="A819">
        <v>0.798</v>
      </c>
      <c r="B819" s="4">
        <f>A819*'Freq res'!$C$11/2</f>
        <v>0.798</v>
      </c>
      <c r="C819" s="4">
        <f>A819*'Freq res'!$E$11/2</f>
        <v>0.31417322834645667</v>
      </c>
      <c r="D819" s="4">
        <f>$G$18+$G$7/$J$18*($A$18^2*'Phi(z,A)'!H808+1)</f>
        <v>3.884978350934517</v>
      </c>
      <c r="E819" s="4">
        <f t="shared" si="38"/>
        <v>48.66588887707083</v>
      </c>
      <c r="G819" s="4">
        <f t="shared" si="39"/>
        <v>-0.798</v>
      </c>
      <c r="H819" s="4">
        <f>G819*'Freq res'!$C$11/2</f>
        <v>-0.798</v>
      </c>
      <c r="I819" s="4">
        <f>G819*'Freq res'!$E$11/2</f>
        <v>-0.31417322834645667</v>
      </c>
      <c r="J819" s="4">
        <f>$G$18+$G$7/$J$18*(-($A$18^2*'Phi(z,A)'!H808)+1)</f>
        <v>3.2659204793618297</v>
      </c>
      <c r="K819" s="4">
        <f t="shared" si="40"/>
        <v>26.204220337055954</v>
      </c>
    </row>
    <row r="820" spans="1:11" ht="12.75">
      <c r="A820">
        <v>0.799</v>
      </c>
      <c r="B820" s="4">
        <f>A820*'Freq res'!$C$11/2</f>
        <v>0.799</v>
      </c>
      <c r="C820" s="4">
        <f>A820*'Freq res'!$E$11/2</f>
        <v>0.31456692913385825</v>
      </c>
      <c r="D820" s="4">
        <f>$G$18+$G$7/$J$18*($A$18^2*'Phi(z,A)'!H809+1)</f>
        <v>3.8851637495511584</v>
      </c>
      <c r="E820" s="4">
        <f t="shared" si="38"/>
        <v>48.67491230198567</v>
      </c>
      <c r="G820" s="4">
        <f t="shared" si="39"/>
        <v>-0.799</v>
      </c>
      <c r="H820" s="4">
        <f>G820*'Freq res'!$C$11/2</f>
        <v>-0.799</v>
      </c>
      <c r="I820" s="4">
        <f>G820*'Freq res'!$E$11/2</f>
        <v>-0.31456692913385825</v>
      </c>
      <c r="J820" s="4">
        <f>$G$18+$G$7/$J$18*(-($A$18^2*'Phi(z,A)'!H809)+1)</f>
        <v>3.265735080745188</v>
      </c>
      <c r="K820" s="4">
        <f t="shared" si="40"/>
        <v>26.19936256118167</v>
      </c>
    </row>
    <row r="821" spans="1:11" ht="12.75">
      <c r="A821">
        <v>0.8</v>
      </c>
      <c r="B821" s="4">
        <f>A821*'Freq res'!$C$11/2</f>
        <v>0.8</v>
      </c>
      <c r="C821" s="4">
        <f>A821*'Freq res'!$E$11/2</f>
        <v>0.31496062992125984</v>
      </c>
      <c r="D821" s="4">
        <f>$G$18+$G$7/$J$18*($A$18^2*'Phi(z,A)'!H810+1)</f>
        <v>3.8853486120793024</v>
      </c>
      <c r="E821" s="4">
        <f t="shared" si="38"/>
        <v>48.683911301094234</v>
      </c>
      <c r="G821" s="4">
        <f t="shared" si="39"/>
        <v>-0.8</v>
      </c>
      <c r="H821" s="4">
        <f>G821*'Freq res'!$C$11/2</f>
        <v>-0.8</v>
      </c>
      <c r="I821" s="4">
        <f>G821*'Freq res'!$E$11/2</f>
        <v>-0.31496062992125984</v>
      </c>
      <c r="J821" s="4">
        <f>$G$18+$G$7/$J$18*(-($A$18^2*'Phi(z,A)'!H810)+1)</f>
        <v>3.265550218217044</v>
      </c>
      <c r="K821" s="4">
        <f t="shared" si="40"/>
        <v>26.194519728425796</v>
      </c>
    </row>
    <row r="822" spans="1:11" ht="12.75">
      <c r="A822">
        <v>0.801</v>
      </c>
      <c r="B822" s="4">
        <f>A822*'Freq res'!$C$11/2</f>
        <v>0.801</v>
      </c>
      <c r="C822" s="4">
        <f>A822*'Freq res'!$E$11/2</f>
        <v>0.3153543307086614</v>
      </c>
      <c r="D822" s="4">
        <f>$G$18+$G$7/$J$18*($A$18^2*'Phi(z,A)'!H811+1)</f>
        <v>3.885532938989909</v>
      </c>
      <c r="E822" s="4">
        <f t="shared" si="38"/>
        <v>48.69288588316369</v>
      </c>
      <c r="G822" s="4">
        <f t="shared" si="39"/>
        <v>-0.801</v>
      </c>
      <c r="H822" s="4">
        <f>G822*'Freq res'!$C$11/2</f>
        <v>-0.801</v>
      </c>
      <c r="I822" s="4">
        <f>G822*'Freq res'!$E$11/2</f>
        <v>-0.3153543307086614</v>
      </c>
      <c r="J822" s="4">
        <f>$G$18+$G$7/$J$18*(-($A$18^2*'Phi(z,A)'!H811)+1)</f>
        <v>3.2653658913064376</v>
      </c>
      <c r="K822" s="4">
        <f t="shared" si="40"/>
        <v>26.189691818499963</v>
      </c>
    </row>
    <row r="823" spans="1:11" ht="12.75">
      <c r="A823">
        <v>0.802</v>
      </c>
      <c r="B823" s="4">
        <f>A823*'Freq res'!$C$11/2</f>
        <v>0.802</v>
      </c>
      <c r="C823" s="4">
        <f>A823*'Freq res'!$E$11/2</f>
        <v>0.315748031496063</v>
      </c>
      <c r="D823" s="4">
        <f>$G$18+$G$7/$J$18*($A$18^2*'Phi(z,A)'!H812+1)</f>
        <v>3.8857167307563074</v>
      </c>
      <c r="E823" s="4">
        <f t="shared" si="38"/>
        <v>48.701836057130144</v>
      </c>
      <c r="G823" s="4">
        <f t="shared" si="39"/>
        <v>-0.802</v>
      </c>
      <c r="H823" s="4">
        <f>G823*'Freq res'!$C$11/2</f>
        <v>-0.802</v>
      </c>
      <c r="I823" s="4">
        <f>G823*'Freq res'!$E$11/2</f>
        <v>-0.315748031496063</v>
      </c>
      <c r="J823" s="4">
        <f>$G$18+$G$7/$J$18*(-($A$18^2*'Phi(z,A)'!H812)+1)</f>
        <v>3.2651820995400387</v>
      </c>
      <c r="K823" s="4">
        <f t="shared" si="40"/>
        <v>26.18487881108831</v>
      </c>
    </row>
    <row r="824" spans="1:11" ht="12.75">
      <c r="A824">
        <v>0.803</v>
      </c>
      <c r="B824" s="4">
        <f>A824*'Freq res'!$C$11/2</f>
        <v>0.803</v>
      </c>
      <c r="C824" s="4">
        <f>A824*'Freq res'!$E$11/2</f>
        <v>0.31614173228346454</v>
      </c>
      <c r="D824" s="4">
        <f>$G$18+$G$7/$J$18*($A$18^2*'Phi(z,A)'!H813+1)</f>
        <v>3.885899987854195</v>
      </c>
      <c r="E824" s="4">
        <f t="shared" si="38"/>
        <v>48.710761832098605</v>
      </c>
      <c r="G824" s="4">
        <f t="shared" si="39"/>
        <v>-0.803</v>
      </c>
      <c r="H824" s="4">
        <f>G824*'Freq res'!$C$11/2</f>
        <v>-0.803</v>
      </c>
      <c r="I824" s="4">
        <f>G824*'Freq res'!$E$11/2</f>
        <v>-0.31614173228346454</v>
      </c>
      <c r="J824" s="4">
        <f>$G$18+$G$7/$J$18*(-($A$18^2*'Phi(z,A)'!H813)+1)</f>
        <v>3.2649988424421514</v>
      </c>
      <c r="K824" s="4">
        <f t="shared" si="40"/>
        <v>26.180080685847543</v>
      </c>
    </row>
    <row r="825" spans="1:11" ht="12.75">
      <c r="A825">
        <v>0.804</v>
      </c>
      <c r="B825" s="4">
        <f>A825*'Freq res'!$C$11/2</f>
        <v>0.804</v>
      </c>
      <c r="C825" s="4">
        <f>A825*'Freq res'!$E$11/2</f>
        <v>0.3165354330708661</v>
      </c>
      <c r="D825" s="4">
        <f>$G$18+$G$7/$J$18*($A$18^2*'Phi(z,A)'!H814+1)</f>
        <v>3.8860827107616256</v>
      </c>
      <c r="E825" s="4">
        <f t="shared" si="38"/>
        <v>48.71966321734245</v>
      </c>
      <c r="G825" s="4">
        <f t="shared" si="39"/>
        <v>-0.804</v>
      </c>
      <c r="H825" s="4">
        <f>G825*'Freq res'!$C$11/2</f>
        <v>-0.804</v>
      </c>
      <c r="I825" s="4">
        <f>G825*'Freq res'!$E$11/2</f>
        <v>-0.3165354330708661</v>
      </c>
      <c r="J825" s="4">
        <f>$G$18+$G$7/$J$18*(-($A$18^2*'Phi(z,A)'!H814)+1)</f>
        <v>3.264816119534721</v>
      </c>
      <c r="K825" s="4">
        <f t="shared" si="40"/>
        <v>26.17529742240707</v>
      </c>
    </row>
    <row r="826" spans="1:11" ht="12.75">
      <c r="A826">
        <v>0.805</v>
      </c>
      <c r="B826" s="4">
        <f>A826*'Freq res'!$C$11/2</f>
        <v>0.805</v>
      </c>
      <c r="C826" s="4">
        <f>A826*'Freq res'!$E$11/2</f>
        <v>0.3169291338582677</v>
      </c>
      <c r="D826" s="4">
        <f>$G$18+$G$7/$J$18*($A$18^2*'Phi(z,A)'!H815+1)</f>
        <v>3.8862648999590075</v>
      </c>
      <c r="E826" s="4">
        <f t="shared" si="38"/>
        <v>48.72854022230339</v>
      </c>
      <c r="G826" s="4">
        <f t="shared" si="39"/>
        <v>-0.805</v>
      </c>
      <c r="H826" s="4">
        <f>G826*'Freq res'!$C$11/2</f>
        <v>-0.805</v>
      </c>
      <c r="I826" s="4">
        <f>G826*'Freq res'!$E$11/2</f>
        <v>-0.3169291338582677</v>
      </c>
      <c r="J826" s="4">
        <f>$G$18+$G$7/$J$18*(-($A$18^2*'Phi(z,A)'!H815)+1)</f>
        <v>3.264633930337339</v>
      </c>
      <c r="K826" s="4">
        <f t="shared" si="40"/>
        <v>26.170529000369132</v>
      </c>
    </row>
    <row r="827" spans="1:11" ht="12.75">
      <c r="A827">
        <v>0.806</v>
      </c>
      <c r="B827" s="4">
        <f>A827*'Freq res'!$C$11/2</f>
        <v>0.806</v>
      </c>
      <c r="C827" s="4">
        <f>A827*'Freq res'!$E$11/2</f>
        <v>0.3173228346456693</v>
      </c>
      <c r="D827" s="4">
        <f>$G$18+$G$7/$J$18*($A$18^2*'Phi(z,A)'!H816+1)</f>
        <v>3.886446555929094</v>
      </c>
      <c r="E827" s="4">
        <f t="shared" si="38"/>
        <v>48.737392856590965</v>
      </c>
      <c r="G827" s="4">
        <f t="shared" si="39"/>
        <v>-0.806</v>
      </c>
      <c r="H827" s="4">
        <f>G827*'Freq res'!$C$11/2</f>
        <v>-0.806</v>
      </c>
      <c r="I827" s="4">
        <f>G827*'Freq res'!$E$11/2</f>
        <v>-0.3173228346456693</v>
      </c>
      <c r="J827" s="4">
        <f>$G$18+$G$7/$J$18*(-($A$18^2*'Phi(z,A)'!H816)+1)</f>
        <v>3.2644522743672524</v>
      </c>
      <c r="K827" s="4">
        <f t="shared" si="40"/>
        <v>26.165775399308966</v>
      </c>
    </row>
    <row r="828" spans="1:11" ht="12.75">
      <c r="A828">
        <v>0.807</v>
      </c>
      <c r="B828" s="4">
        <f>A828*'Freq res'!$C$11/2</f>
        <v>0.807</v>
      </c>
      <c r="C828" s="4">
        <f>A828*'Freq res'!$E$11/2</f>
        <v>0.3177165354330709</v>
      </c>
      <c r="D828" s="4">
        <f>$G$18+$G$7/$J$18*($A$18^2*'Phi(z,A)'!H817+1)</f>
        <v>3.8866276791569785</v>
      </c>
      <c r="E828" s="4">
        <f t="shared" si="38"/>
        <v>48.74622112998237</v>
      </c>
      <c r="G828" s="4">
        <f t="shared" si="39"/>
        <v>-0.807</v>
      </c>
      <c r="H828" s="4">
        <f>G828*'Freq res'!$C$11/2</f>
        <v>-0.807</v>
      </c>
      <c r="I828" s="4">
        <f>G828*'Freq res'!$E$11/2</f>
        <v>-0.3177165354330709</v>
      </c>
      <c r="J828" s="4">
        <f>$G$18+$G$7/$J$18*(-($A$18^2*'Phi(z,A)'!H817)+1)</f>
        <v>3.264271151139368</v>
      </c>
      <c r="K828" s="4">
        <f t="shared" si="40"/>
        <v>26.161036598774928</v>
      </c>
    </row>
    <row r="829" spans="1:11" ht="12.75">
      <c r="A829">
        <v>0.808</v>
      </c>
      <c r="B829" s="4">
        <f>A829*'Freq res'!$C$11/2</f>
        <v>0.808</v>
      </c>
      <c r="C829" s="4">
        <f>A829*'Freq res'!$E$11/2</f>
        <v>0.3181102362204724</v>
      </c>
      <c r="D829" s="4">
        <f>$G$18+$G$7/$J$18*($A$18^2*'Phi(z,A)'!H818+1)</f>
        <v>3.8868082701300883</v>
      </c>
      <c r="E829" s="4">
        <f t="shared" si="38"/>
        <v>48.7550250524222</v>
      </c>
      <c r="G829" s="4">
        <f t="shared" si="39"/>
        <v>-0.808</v>
      </c>
      <c r="H829" s="4">
        <f>G829*'Freq res'!$C$11/2</f>
        <v>-0.808</v>
      </c>
      <c r="I829" s="4">
        <f>G829*'Freq res'!$E$11/2</f>
        <v>-0.3181102362204724</v>
      </c>
      <c r="J829" s="4">
        <f>$G$18+$G$7/$J$18*(-($A$18^2*'Phi(z,A)'!H818)+1)</f>
        <v>3.2640905601662586</v>
      </c>
      <c r="K829" s="4">
        <f t="shared" si="40"/>
        <v>26.15631257828857</v>
      </c>
    </row>
    <row r="830" spans="1:11" ht="12.75">
      <c r="A830">
        <v>0.809</v>
      </c>
      <c r="B830" s="4">
        <f>A830*'Freq res'!$C$11/2</f>
        <v>0.809</v>
      </c>
      <c r="C830" s="4">
        <f>A830*'Freq res'!$E$11/2</f>
        <v>0.318503937007874</v>
      </c>
      <c r="D830" s="4">
        <f>$G$18+$G$7/$J$18*($A$18^2*'Phi(z,A)'!H819+1)</f>
        <v>3.8869883293381764</v>
      </c>
      <c r="E830" s="4">
        <f t="shared" si="38"/>
        <v>48.76380463402198</v>
      </c>
      <c r="G830" s="4">
        <f t="shared" si="39"/>
        <v>-0.809</v>
      </c>
      <c r="H830" s="4">
        <f>G830*'Freq res'!$C$11/2</f>
        <v>-0.809</v>
      </c>
      <c r="I830" s="4">
        <f>G830*'Freq res'!$E$11/2</f>
        <v>-0.318503937007874</v>
      </c>
      <c r="J830" s="4">
        <f>$G$18+$G$7/$J$18*(-($A$18^2*'Phi(z,A)'!H819)+1)</f>
        <v>3.26391050095817</v>
      </c>
      <c r="K830" s="4">
        <f t="shared" si="40"/>
        <v>26.15160331734483</v>
      </c>
    </row>
    <row r="831" spans="1:11" ht="12.75">
      <c r="A831">
        <v>0.81</v>
      </c>
      <c r="B831" s="4">
        <f>A831*'Freq res'!$C$11/2</f>
        <v>0.81</v>
      </c>
      <c r="C831" s="4">
        <f>A831*'Freq res'!$E$11/2</f>
        <v>0.3188976377952756</v>
      </c>
      <c r="D831" s="4">
        <f>$G$18+$G$7/$J$18*($A$18^2*'Phi(z,A)'!H820+1)</f>
        <v>3.887167857273318</v>
      </c>
      <c r="E831" s="4">
        <f t="shared" si="38"/>
        <v>48.772559885060126</v>
      </c>
      <c r="G831" s="4">
        <f t="shared" si="39"/>
        <v>-0.81</v>
      </c>
      <c r="H831" s="4">
        <f>G831*'Freq res'!$C$11/2</f>
        <v>-0.81</v>
      </c>
      <c r="I831" s="4">
        <f>G831*'Freq res'!$E$11/2</f>
        <v>-0.3188976377952756</v>
      </c>
      <c r="J831" s="4">
        <f>$G$18+$G$7/$J$18*(-($A$18^2*'Phi(z,A)'!H820)+1)</f>
        <v>3.263730973023028</v>
      </c>
      <c r="K831" s="4">
        <f t="shared" si="40"/>
        <v>26.146908795412138</v>
      </c>
    </row>
    <row r="832" spans="1:11" ht="12.75">
      <c r="A832">
        <v>0.811</v>
      </c>
      <c r="B832" s="4">
        <f>A832*'Freq res'!$C$11/2</f>
        <v>0.811</v>
      </c>
      <c r="C832" s="4">
        <f>A832*'Freq res'!$E$11/2</f>
        <v>0.31929133858267716</v>
      </c>
      <c r="D832" s="4">
        <f>$G$18+$G$7/$J$18*($A$18^2*'Phi(z,A)'!H821+1)</f>
        <v>3.887346854429901</v>
      </c>
      <c r="E832" s="4">
        <f t="shared" si="38"/>
        <v>48.78129081598143</v>
      </c>
      <c r="G832" s="4">
        <f t="shared" si="39"/>
        <v>-0.811</v>
      </c>
      <c r="H832" s="4">
        <f>G832*'Freq res'!$C$11/2</f>
        <v>-0.811</v>
      </c>
      <c r="I832" s="4">
        <f>G832*'Freq res'!$E$11/2</f>
        <v>-0.31929133858267716</v>
      </c>
      <c r="J832" s="4">
        <f>$G$18+$G$7/$J$18*(-($A$18^2*'Phi(z,A)'!H821)+1)</f>
        <v>3.263551975866445</v>
      </c>
      <c r="K832" s="4">
        <f t="shared" si="40"/>
        <v>26.142228991932576</v>
      </c>
    </row>
    <row r="833" spans="1:11" ht="12.75">
      <c r="A833">
        <v>0.812</v>
      </c>
      <c r="B833" s="4">
        <f>A833*'Freq res'!$C$11/2</f>
        <v>0.812</v>
      </c>
      <c r="C833" s="4">
        <f>A833*'Freq res'!$E$11/2</f>
        <v>0.31968503937007875</v>
      </c>
      <c r="D833" s="4">
        <f>$G$18+$G$7/$J$18*($A$18^2*'Phi(z,A)'!H822+1)</f>
        <v>3.887525321304622</v>
      </c>
      <c r="E833" s="4">
        <f t="shared" si="38"/>
        <v>48.78999743739686</v>
      </c>
      <c r="G833" s="4">
        <f t="shared" si="39"/>
        <v>-0.812</v>
      </c>
      <c r="H833" s="4">
        <f>G833*'Freq res'!$C$11/2</f>
        <v>-0.812</v>
      </c>
      <c r="I833" s="4">
        <f>G833*'Freq res'!$E$11/2</f>
        <v>-0.31968503937007875</v>
      </c>
      <c r="J833" s="4">
        <f>$G$18+$G$7/$J$18*(-($A$18^2*'Phi(z,A)'!H822)+1)</f>
        <v>3.263373508991725</v>
      </c>
      <c r="K833" s="4">
        <f t="shared" si="40"/>
        <v>26.137563886321956</v>
      </c>
    </row>
    <row r="834" spans="1:11" ht="12.75">
      <c r="A834">
        <v>0.813</v>
      </c>
      <c r="B834" s="4">
        <f>A834*'Freq res'!$C$11/2</f>
        <v>0.813</v>
      </c>
      <c r="C834" s="4">
        <f>A834*'Freq res'!$E$11/2</f>
        <v>0.3200787401574803</v>
      </c>
      <c r="D834" s="4">
        <f>$G$18+$G$7/$J$18*($A$18^2*'Phi(z,A)'!H823+1)</f>
        <v>3.8877032583964772</v>
      </c>
      <c r="E834" s="4">
        <f t="shared" si="38"/>
        <v>48.79867976008321</v>
      </c>
      <c r="G834" s="4">
        <f t="shared" si="39"/>
        <v>-0.813</v>
      </c>
      <c r="H834" s="4">
        <f>G834*'Freq res'!$C$11/2</f>
        <v>-0.813</v>
      </c>
      <c r="I834" s="4">
        <f>G834*'Freq res'!$E$11/2</f>
        <v>-0.3200787401574803</v>
      </c>
      <c r="J834" s="4">
        <f>$G$18+$G$7/$J$18*(-($A$18^2*'Phi(z,A)'!H823)+1)</f>
        <v>3.2631955718998693</v>
      </c>
      <c r="K834" s="4">
        <f t="shared" si="40"/>
        <v>26.132913457969952</v>
      </c>
    </row>
    <row r="835" spans="1:11" ht="12.75">
      <c r="A835">
        <v>0.814</v>
      </c>
      <c r="B835" s="4">
        <f>A835*'Freq res'!$C$11/2</f>
        <v>0.814</v>
      </c>
      <c r="C835" s="4">
        <f>A835*'Freq res'!$E$11/2</f>
        <v>0.32047244094488186</v>
      </c>
      <c r="D835" s="4">
        <f>$G$18+$G$7/$J$18*($A$18^2*'Phi(z,A)'!H824+1)</f>
        <v>3.8878806662067587</v>
      </c>
      <c r="E835" s="4">
        <f t="shared" si="38"/>
        <v>48.807337794982864</v>
      </c>
      <c r="G835" s="4">
        <f t="shared" si="39"/>
        <v>-0.814</v>
      </c>
      <c r="H835" s="4">
        <f>G835*'Freq res'!$C$11/2</f>
        <v>-0.814</v>
      </c>
      <c r="I835" s="4">
        <f>G835*'Freq res'!$E$11/2</f>
        <v>-0.32047244094488186</v>
      </c>
      <c r="J835" s="4">
        <f>$G$18+$G$7/$J$18*(-($A$18^2*'Phi(z,A)'!H824)+1)</f>
        <v>3.263018164089588</v>
      </c>
      <c r="K835" s="4">
        <f t="shared" si="40"/>
        <v>26.128277686240317</v>
      </c>
    </row>
    <row r="836" spans="1:11" ht="12.75">
      <c r="A836">
        <v>0.815</v>
      </c>
      <c r="B836" s="4">
        <f>A836*'Freq res'!$C$11/2</f>
        <v>0.815</v>
      </c>
      <c r="C836" s="4">
        <f>A836*'Freq res'!$E$11/2</f>
        <v>0.3208661417322834</v>
      </c>
      <c r="D836" s="4">
        <f>$G$18+$G$7/$J$18*($A$18^2*'Phi(z,A)'!H825+1)</f>
        <v>3.888057545239046</v>
      </c>
      <c r="E836" s="4">
        <f t="shared" si="38"/>
        <v>48.81597155320345</v>
      </c>
      <c r="G836" s="4">
        <f t="shared" si="39"/>
        <v>-0.815</v>
      </c>
      <c r="H836" s="4">
        <f>G836*'Freq res'!$C$11/2</f>
        <v>-0.815</v>
      </c>
      <c r="I836" s="4">
        <f>G836*'Freq res'!$E$11/2</f>
        <v>-0.3208661417322834</v>
      </c>
      <c r="J836" s="4">
        <f>$G$18+$G$7/$J$18*(-($A$18^2*'Phi(z,A)'!H825)+1)</f>
        <v>3.2628412850573008</v>
      </c>
      <c r="K836" s="4">
        <f t="shared" si="40"/>
        <v>26.123656550470905</v>
      </c>
    </row>
    <row r="837" spans="1:11" ht="12.75">
      <c r="A837">
        <v>0.816</v>
      </c>
      <c r="B837" s="4">
        <f>A837*'Freq res'!$C$11/2</f>
        <v>0.816</v>
      </c>
      <c r="C837" s="4">
        <f>A837*'Freq res'!$E$11/2</f>
        <v>0.321259842519685</v>
      </c>
      <c r="D837" s="4">
        <f>$G$18+$G$7/$J$18*($A$18^2*'Phi(z,A)'!H826+1)</f>
        <v>3.8882338959992007</v>
      </c>
      <c r="E837" s="4">
        <f t="shared" si="38"/>
        <v>48.82458104601754</v>
      </c>
      <c r="G837" s="4">
        <f t="shared" si="39"/>
        <v>-0.816</v>
      </c>
      <c r="H837" s="4">
        <f>G837*'Freq res'!$C$11/2</f>
        <v>-0.816</v>
      </c>
      <c r="I837" s="4">
        <f>G837*'Freq res'!$E$11/2</f>
        <v>-0.321259842519685</v>
      </c>
      <c r="J837" s="4">
        <f>$G$18+$G$7/$J$18*(-($A$18^2*'Phi(z,A)'!H826)+1)</f>
        <v>3.2626649342971463</v>
      </c>
      <c r="K837" s="4">
        <f t="shared" si="40"/>
        <v>26.11905002997385</v>
      </c>
    </row>
    <row r="838" spans="1:11" ht="12.75">
      <c r="A838">
        <v>0.817</v>
      </c>
      <c r="B838" s="4">
        <f>A838*'Freq res'!$C$11/2</f>
        <v>0.817</v>
      </c>
      <c r="C838" s="4">
        <f>A838*'Freq res'!$E$11/2</f>
        <v>0.32165354330708656</v>
      </c>
      <c r="D838" s="4">
        <f>$G$18+$G$7/$J$18*($A$18^2*'Phi(z,A)'!H827+1)</f>
        <v>3.888409718995358</v>
      </c>
      <c r="E838" s="4">
        <f t="shared" si="38"/>
        <v>48.83316628486227</v>
      </c>
      <c r="G838" s="4">
        <f t="shared" si="39"/>
        <v>-0.817</v>
      </c>
      <c r="H838" s="4">
        <f>G838*'Freq res'!$C$11/2</f>
        <v>-0.817</v>
      </c>
      <c r="I838" s="4">
        <f>G838*'Freq res'!$E$11/2</f>
        <v>-0.32165354330708656</v>
      </c>
      <c r="J838" s="4">
        <f>$G$18+$G$7/$J$18*(-($A$18^2*'Phi(z,A)'!H827)+1)</f>
        <v>3.2624891113009884</v>
      </c>
      <c r="K838" s="4">
        <f t="shared" si="40"/>
        <v>26.1144581040357</v>
      </c>
    </row>
    <row r="839" spans="1:11" ht="12.75">
      <c r="A839">
        <v>0.818</v>
      </c>
      <c r="B839" s="4">
        <f>A839*'Freq res'!$C$11/2</f>
        <v>0.818</v>
      </c>
      <c r="C839" s="4">
        <f>A839*'Freq res'!$E$11/2</f>
        <v>0.32204724409448815</v>
      </c>
      <c r="D839" s="4">
        <f>$G$18+$G$7/$J$18*($A$18^2*'Phi(z,A)'!H828+1)</f>
        <v>3.888585014737924</v>
      </c>
      <c r="E839" s="4">
        <f t="shared" si="38"/>
        <v>48.841727281339224</v>
      </c>
      <c r="G839" s="4">
        <f t="shared" si="39"/>
        <v>-0.818</v>
      </c>
      <c r="H839" s="4">
        <f>G839*'Freq res'!$C$11/2</f>
        <v>-0.818</v>
      </c>
      <c r="I839" s="4">
        <f>G839*'Freq res'!$E$11/2</f>
        <v>-0.32204724409448815</v>
      </c>
      <c r="J839" s="4">
        <f>$G$18+$G$7/$J$18*(-($A$18^2*'Phi(z,A)'!H828)+1)</f>
        <v>3.2623138155584224</v>
      </c>
      <c r="K839" s="4">
        <f t="shared" si="40"/>
        <v>26.109880751917533</v>
      </c>
    </row>
    <row r="840" spans="1:11" ht="12.75">
      <c r="A840">
        <v>0.819</v>
      </c>
      <c r="B840" s="4">
        <f>A840*'Freq res'!$C$11/2</f>
        <v>0.819</v>
      </c>
      <c r="C840" s="4">
        <f>A840*'Freq res'!$E$11/2</f>
        <v>0.32244094488188974</v>
      </c>
      <c r="D840" s="4">
        <f>$G$18+$G$7/$J$18*($A$18^2*'Phi(z,A)'!H829+1)</f>
        <v>3.888759783739565</v>
      </c>
      <c r="E840" s="4">
        <f t="shared" si="38"/>
        <v>48.8502640472139</v>
      </c>
      <c r="G840" s="4">
        <f t="shared" si="39"/>
        <v>-0.819</v>
      </c>
      <c r="H840" s="4">
        <f>G840*'Freq res'!$C$11/2</f>
        <v>-0.819</v>
      </c>
      <c r="I840" s="4">
        <f>G840*'Freq res'!$E$11/2</f>
        <v>-0.32244094488188974</v>
      </c>
      <c r="J840" s="4">
        <f>$G$18+$G$7/$J$18*(-($A$18^2*'Phi(z,A)'!H829)+1)</f>
        <v>3.2621390465567814</v>
      </c>
      <c r="K840" s="4">
        <f t="shared" si="40"/>
        <v>26.10531795285509</v>
      </c>
    </row>
    <row r="841" spans="1:11" ht="12.75">
      <c r="A841">
        <v>0.82</v>
      </c>
      <c r="B841" s="4">
        <f>A841*'Freq res'!$C$11/2</f>
        <v>0.82</v>
      </c>
      <c r="C841" s="4">
        <f>A841*'Freq res'!$E$11/2</f>
        <v>0.32283464566929126</v>
      </c>
      <c r="D841" s="4">
        <f>$G$18+$G$7/$J$18*($A$18^2*'Phi(z,A)'!H830+1)</f>
        <v>3.888934026515202</v>
      </c>
      <c r="E841" s="4">
        <f t="shared" si="38"/>
        <v>48.85877659441547</v>
      </c>
      <c r="G841" s="4">
        <f t="shared" si="39"/>
        <v>-0.82</v>
      </c>
      <c r="H841" s="4">
        <f>G841*'Freq res'!$C$11/2</f>
        <v>-0.82</v>
      </c>
      <c r="I841" s="4">
        <f>G841*'Freq res'!$E$11/2</f>
        <v>-0.32283464566929126</v>
      </c>
      <c r="J841" s="4">
        <f>$G$18+$G$7/$J$18*(-($A$18^2*'Phi(z,A)'!H830)+1)</f>
        <v>3.2619648037811446</v>
      </c>
      <c r="K841" s="4">
        <f t="shared" si="40"/>
        <v>26.100769686058925</v>
      </c>
    </row>
    <row r="842" spans="1:11" ht="12.75">
      <c r="A842">
        <v>0.821</v>
      </c>
      <c r="B842" s="4">
        <f>A842*'Freq res'!$C$11/2</f>
        <v>0.821</v>
      </c>
      <c r="C842" s="4">
        <f>A842*'Freq res'!$E$11/2</f>
        <v>0.32322834645669285</v>
      </c>
      <c r="D842" s="4">
        <f>$G$18+$G$7/$J$18*($A$18^2*'Phi(z,A)'!H831+1)</f>
        <v>3.889107743582006</v>
      </c>
      <c r="E842" s="4">
        <f t="shared" si="38"/>
        <v>48.867264935036545</v>
      </c>
      <c r="G842" s="4">
        <f t="shared" si="39"/>
        <v>-0.821</v>
      </c>
      <c r="H842" s="4">
        <f>G842*'Freq res'!$C$11/2</f>
        <v>-0.821</v>
      </c>
      <c r="I842" s="4">
        <f>G842*'Freq res'!$E$11/2</f>
        <v>-0.32322834645669285</v>
      </c>
      <c r="J842" s="4">
        <f>$G$18+$G$7/$J$18*(-($A$18^2*'Phi(z,A)'!H831)+1)</f>
        <v>3.2617910867143403</v>
      </c>
      <c r="K842" s="4">
        <f t="shared" si="40"/>
        <v>26.096235930714467</v>
      </c>
    </row>
    <row r="843" spans="1:11" ht="12.75">
      <c r="A843">
        <v>0.822</v>
      </c>
      <c r="B843" s="4">
        <f>A843*'Freq res'!$C$11/2</f>
        <v>0.822</v>
      </c>
      <c r="C843" s="4">
        <f>A843*'Freq res'!$E$11/2</f>
        <v>0.32362204724409444</v>
      </c>
      <c r="D843" s="4">
        <f>$G$18+$G$7/$J$18*($A$18^2*'Phi(z,A)'!H832+1)</f>
        <v>3.88928093545939</v>
      </c>
      <c r="E843" s="4">
        <f t="shared" si="38"/>
        <v>48.8757290813328</v>
      </c>
      <c r="G843" s="4">
        <f t="shared" si="39"/>
        <v>-0.822</v>
      </c>
      <c r="H843" s="4">
        <f>G843*'Freq res'!$C$11/2</f>
        <v>-0.822</v>
      </c>
      <c r="I843" s="4">
        <f>G843*'Freq res'!$E$11/2</f>
        <v>-0.32362204724409444</v>
      </c>
      <c r="J843" s="4">
        <f>$G$18+$G$7/$J$18*(-($A$18^2*'Phi(z,A)'!H832)+1)</f>
        <v>3.2616178948369567</v>
      </c>
      <c r="K843" s="4">
        <f t="shared" si="40"/>
        <v>26.09171666598225</v>
      </c>
    </row>
    <row r="844" spans="1:11" ht="12.75">
      <c r="A844">
        <v>0.823</v>
      </c>
      <c r="B844" s="4">
        <f>A844*'Freq res'!$C$11/2</f>
        <v>0.823</v>
      </c>
      <c r="C844" s="4">
        <f>A844*'Freq res'!$E$11/2</f>
        <v>0.324015748031496</v>
      </c>
      <c r="D844" s="4">
        <f>$G$18+$G$7/$J$18*($A$18^2*'Phi(z,A)'!H833+1)</f>
        <v>3.889453602669001</v>
      </c>
      <c r="E844" s="4">
        <f t="shared" si="38"/>
        <v>48.884169045722565</v>
      </c>
      <c r="G844" s="4">
        <f t="shared" si="39"/>
        <v>-0.823</v>
      </c>
      <c r="H844" s="4">
        <f>G844*'Freq res'!$C$11/2</f>
        <v>-0.823</v>
      </c>
      <c r="I844" s="4">
        <f>G844*'Freq res'!$E$11/2</f>
        <v>-0.324015748031496</v>
      </c>
      <c r="J844" s="4">
        <f>$G$18+$G$7/$J$18*(-($A$18^2*'Phi(z,A)'!H833)+1)</f>
        <v>3.2614452276273456</v>
      </c>
      <c r="K844" s="4">
        <f t="shared" si="40"/>
        <v>26.08721187099795</v>
      </c>
    </row>
    <row r="845" spans="1:11" ht="12.75">
      <c r="A845">
        <v>0.824</v>
      </c>
      <c r="B845" s="4">
        <f>A845*'Freq res'!$C$11/2</f>
        <v>0.824</v>
      </c>
      <c r="C845" s="4">
        <f>A845*'Freq res'!$E$11/2</f>
        <v>0.3244094488188976</v>
      </c>
      <c r="D845" s="4">
        <f>$G$18+$G$7/$J$18*($A$18^2*'Phi(z,A)'!H834+1)</f>
        <v>3.8896257457347168</v>
      </c>
      <c r="E845" s="4">
        <f t="shared" si="38"/>
        <v>48.89258484078667</v>
      </c>
      <c r="G845" s="4">
        <f t="shared" si="39"/>
        <v>-0.824</v>
      </c>
      <c r="H845" s="4">
        <f>G845*'Freq res'!$C$11/2</f>
        <v>-0.824</v>
      </c>
      <c r="I845" s="4">
        <f>G845*'Freq res'!$E$11/2</f>
        <v>-0.3244094488188976</v>
      </c>
      <c r="J845" s="4">
        <f>$G$18+$G$7/$J$18*(-($A$18^2*'Phi(z,A)'!H834)+1)</f>
        <v>3.26127308456163</v>
      </c>
      <c r="K845" s="4">
        <f t="shared" si="40"/>
        <v>26.082721524872564</v>
      </c>
    </row>
    <row r="846" spans="1:11" ht="12.75">
      <c r="A846">
        <v>0.825</v>
      </c>
      <c r="B846" s="4">
        <f>A846*'Freq res'!$C$11/2</f>
        <v>0.825</v>
      </c>
      <c r="C846" s="4">
        <f>A846*'Freq res'!$E$11/2</f>
        <v>0.3248031496062992</v>
      </c>
      <c r="D846" s="4">
        <f>$G$18+$G$7/$J$18*($A$18^2*'Phi(z,A)'!H835+1)</f>
        <v>3.889797365182636</v>
      </c>
      <c r="E846" s="4">
        <f t="shared" si="38"/>
        <v>48.90097647926797</v>
      </c>
      <c r="G846" s="4">
        <f t="shared" si="39"/>
        <v>-0.825</v>
      </c>
      <c r="H846" s="4">
        <f>G846*'Freq res'!$C$11/2</f>
        <v>-0.825</v>
      </c>
      <c r="I846" s="4">
        <f>G846*'Freq res'!$E$11/2</f>
        <v>-0.3248031496062992</v>
      </c>
      <c r="J846" s="4">
        <f>$G$18+$G$7/$J$18*(-($A$18^2*'Phi(z,A)'!H835)+1)</f>
        <v>3.2611014651137107</v>
      </c>
      <c r="K846" s="4">
        <f t="shared" si="40"/>
        <v>26.078245606692526</v>
      </c>
    </row>
    <row r="847" spans="1:11" ht="12.75">
      <c r="A847">
        <v>0.826</v>
      </c>
      <c r="B847" s="4">
        <f>A847*'Freq res'!$C$11/2</f>
        <v>0.826</v>
      </c>
      <c r="C847" s="4">
        <f>A847*'Freq res'!$E$11/2</f>
        <v>0.3251968503937007</v>
      </c>
      <c r="D847" s="4">
        <f>$G$18+$G$7/$J$18*($A$18^2*'Phi(z,A)'!H836+1)</f>
        <v>3.8899684615410726</v>
      </c>
      <c r="E847" s="4">
        <f t="shared" si="38"/>
        <v>48.9093439740711</v>
      </c>
      <c r="G847" s="4">
        <f t="shared" si="39"/>
        <v>-0.826</v>
      </c>
      <c r="H847" s="4">
        <f>G847*'Freq res'!$C$11/2</f>
        <v>-0.826</v>
      </c>
      <c r="I847" s="4">
        <f>G847*'Freq res'!$E$11/2</f>
        <v>-0.3251968503937007</v>
      </c>
      <c r="J847" s="4">
        <f>$G$18+$G$7/$J$18*(-($A$18^2*'Phi(z,A)'!H836)+1)</f>
        <v>3.260930368755274</v>
      </c>
      <c r="K847" s="4">
        <f t="shared" si="40"/>
        <v>26.073784095519844</v>
      </c>
    </row>
    <row r="848" spans="1:11" ht="12.75">
      <c r="A848">
        <v>0.827</v>
      </c>
      <c r="B848" s="4">
        <f>A848*'Freq res'!$C$11/2</f>
        <v>0.827</v>
      </c>
      <c r="C848" s="4">
        <f>A848*'Freq res'!$E$11/2</f>
        <v>0.3255905511811023</v>
      </c>
      <c r="D848" s="4">
        <f>$G$18+$G$7/$J$18*($A$18^2*'Phi(z,A)'!H837+1)</f>
        <v>3.8901390353405505</v>
      </c>
      <c r="E848" s="4">
        <f t="shared" si="38"/>
        <v>48.91768733826216</v>
      </c>
      <c r="G848" s="4">
        <f t="shared" si="39"/>
        <v>-0.827</v>
      </c>
      <c r="H848" s="4">
        <f>G848*'Freq res'!$C$11/2</f>
        <v>-0.827</v>
      </c>
      <c r="I848" s="4">
        <f>G848*'Freq res'!$E$11/2</f>
        <v>-0.3255905511811023</v>
      </c>
      <c r="J848" s="4">
        <f>$G$18+$G$7/$J$18*(-($A$18^2*'Phi(z,A)'!H837)+1)</f>
        <v>3.2607597949557956</v>
      </c>
      <c r="K848" s="4">
        <f t="shared" si="40"/>
        <v>26.069336970392193</v>
      </c>
    </row>
    <row r="849" spans="1:11" ht="12.75">
      <c r="A849">
        <v>0.828</v>
      </c>
      <c r="B849" s="4">
        <f>A849*'Freq res'!$C$11/2</f>
        <v>0.828</v>
      </c>
      <c r="C849" s="4">
        <f>A849*'Freq res'!$E$11/2</f>
        <v>0.3259842519685039</v>
      </c>
      <c r="D849" s="4">
        <f>$G$18+$G$7/$J$18*($A$18^2*'Phi(z,A)'!H838+1)</f>
        <v>3.8903090871137955</v>
      </c>
      <c r="E849" s="4">
        <f t="shared" si="38"/>
        <v>48.92600658506837</v>
      </c>
      <c r="G849" s="4">
        <f t="shared" si="39"/>
        <v>-0.828</v>
      </c>
      <c r="H849" s="4">
        <f>G849*'Freq res'!$C$11/2</f>
        <v>-0.828</v>
      </c>
      <c r="I849" s="4">
        <f>G849*'Freq res'!$E$11/2</f>
        <v>-0.3259842519685039</v>
      </c>
      <c r="J849" s="4">
        <f>$G$18+$G$7/$J$18*(-($A$18^2*'Phi(z,A)'!H838)+1)</f>
        <v>3.260589743182551</v>
      </c>
      <c r="K849" s="4">
        <f t="shared" si="40"/>
        <v>26.064904210323103</v>
      </c>
    </row>
    <row r="850" spans="1:11" ht="12.75">
      <c r="A850">
        <v>0.829</v>
      </c>
      <c r="B850" s="4">
        <f>A850*'Freq res'!$C$11/2</f>
        <v>0.829</v>
      </c>
      <c r="C850" s="4">
        <f>A850*'Freq res'!$E$11/2</f>
        <v>0.3263779527559055</v>
      </c>
      <c r="D850" s="4">
        <f>$G$18+$G$7/$J$18*($A$18^2*'Phi(z,A)'!H839+1)</f>
        <v>3.8904786173957273</v>
      </c>
      <c r="E850" s="4">
        <f t="shared" si="38"/>
        <v>48.93430172787762</v>
      </c>
      <c r="G850" s="4">
        <f t="shared" si="39"/>
        <v>-0.829</v>
      </c>
      <c r="H850" s="4">
        <f>G850*'Freq res'!$C$11/2</f>
        <v>-0.829</v>
      </c>
      <c r="I850" s="4">
        <f>G850*'Freq res'!$E$11/2</f>
        <v>-0.3263779527559055</v>
      </c>
      <c r="J850" s="4">
        <f>$G$18+$G$7/$J$18*(-($A$18^2*'Phi(z,A)'!H839)+1)</f>
        <v>3.2604202129006192</v>
      </c>
      <c r="K850" s="4">
        <f t="shared" si="40"/>
        <v>26.06048579430204</v>
      </c>
    </row>
    <row r="851" spans="1:11" ht="12.75">
      <c r="A851">
        <v>0.83</v>
      </c>
      <c r="B851" s="4">
        <f>A851*'Freq res'!$C$11/2</f>
        <v>0.83</v>
      </c>
      <c r="C851" s="4">
        <f>A851*'Freq res'!$E$11/2</f>
        <v>0.32677165354330706</v>
      </c>
      <c r="D851" s="4">
        <f>$G$18+$G$7/$J$18*($A$18^2*'Phi(z,A)'!H840+1)</f>
        <v>3.8906476267234558</v>
      </c>
      <c r="E851" s="4">
        <f t="shared" si="38"/>
        <v>48.942572780238315</v>
      </c>
      <c r="G851" s="4">
        <f t="shared" si="39"/>
        <v>-0.83</v>
      </c>
      <c r="H851" s="4">
        <f>G851*'Freq res'!$C$11/2</f>
        <v>-0.83</v>
      </c>
      <c r="I851" s="4">
        <f>G851*'Freq res'!$E$11/2</f>
        <v>-0.32677165354330706</v>
      </c>
      <c r="J851" s="4">
        <f>$G$18+$G$7/$J$18*(-($A$18^2*'Phi(z,A)'!H840)+1)</f>
        <v>3.2602512035728903</v>
      </c>
      <c r="K851" s="4">
        <f t="shared" si="40"/>
        <v>26.05608170129454</v>
      </c>
    </row>
    <row r="852" spans="1:11" ht="12.75">
      <c r="A852">
        <v>0.831</v>
      </c>
      <c r="B852" s="4">
        <f>A852*'Freq res'!$C$11/2</f>
        <v>0.831</v>
      </c>
      <c r="C852" s="4">
        <f>A852*'Freq res'!$E$11/2</f>
        <v>0.3271653543307086</v>
      </c>
      <c r="D852" s="4">
        <f>$G$18+$G$7/$J$18*($A$18^2*'Phi(z,A)'!H841+1)</f>
        <v>3.8908161156362726</v>
      </c>
      <c r="E852" s="4">
        <f t="shared" si="38"/>
        <v>48.95081975585899</v>
      </c>
      <c r="G852" s="4">
        <f t="shared" si="39"/>
        <v>-0.831</v>
      </c>
      <c r="H852" s="4">
        <f>G852*'Freq res'!$C$11/2</f>
        <v>-0.831</v>
      </c>
      <c r="I852" s="4">
        <f>G852*'Freq res'!$E$11/2</f>
        <v>-0.3271653543307086</v>
      </c>
      <c r="J852" s="4">
        <f>$G$18+$G$7/$J$18*(-($A$18^2*'Phi(z,A)'!H841)+1)</f>
        <v>3.260082714660074</v>
      </c>
      <c r="K852" s="4">
        <f t="shared" si="40"/>
        <v>26.05169191024238</v>
      </c>
    </row>
    <row r="853" spans="1:11" ht="12.75">
      <c r="A853">
        <v>0.832</v>
      </c>
      <c r="B853" s="4">
        <f>A853*'Freq res'!$C$11/2</f>
        <v>0.832</v>
      </c>
      <c r="C853" s="4">
        <f>A853*'Freq res'!$E$11/2</f>
        <v>0.3275590551181102</v>
      </c>
      <c r="D853" s="4">
        <f>$G$18+$G$7/$J$18*($A$18^2*'Phi(z,A)'!H842+1)</f>
        <v>3.8909840846756443</v>
      </c>
      <c r="E853" s="4">
        <f aca="true" t="shared" si="41" ref="E853:E916">EXP(D853)</f>
        <v>48.95904266860788</v>
      </c>
      <c r="G853" s="4">
        <f aca="true" t="shared" si="42" ref="G853:G916">-A853</f>
        <v>-0.832</v>
      </c>
      <c r="H853" s="4">
        <f>G853*'Freq res'!$C$11/2</f>
        <v>-0.832</v>
      </c>
      <c r="I853" s="4">
        <f>G853*'Freq res'!$E$11/2</f>
        <v>-0.3275590551181102</v>
      </c>
      <c r="J853" s="4">
        <f>$G$18+$G$7/$J$18*(-($A$18^2*'Phi(z,A)'!H842)+1)</f>
        <v>3.2599147456207023</v>
      </c>
      <c r="K853" s="4">
        <f aca="true" t="shared" si="43" ref="K853:K916">EXP(J853)</f>
        <v>26.047316400063618</v>
      </c>
    </row>
    <row r="854" spans="1:11" ht="12.75">
      <c r="A854">
        <v>0.833</v>
      </c>
      <c r="B854" s="4">
        <f>A854*'Freq res'!$C$11/2</f>
        <v>0.833</v>
      </c>
      <c r="C854" s="4">
        <f>A854*'Freq res'!$E$11/2</f>
        <v>0.32795275590551176</v>
      </c>
      <c r="D854" s="4">
        <f>$G$18+$G$7/$J$18*($A$18^2*'Phi(z,A)'!H843+1)</f>
        <v>3.891151534385206</v>
      </c>
      <c r="E854" s="4">
        <f t="shared" si="41"/>
        <v>48.967241532512695</v>
      </c>
      <c r="G854" s="4">
        <f t="shared" si="42"/>
        <v>-0.833</v>
      </c>
      <c r="H854" s="4">
        <f>G854*'Freq res'!$C$11/2</f>
        <v>-0.833</v>
      </c>
      <c r="I854" s="4">
        <f>G854*'Freq res'!$E$11/2</f>
        <v>-0.32795275590551176</v>
      </c>
      <c r="J854" s="4">
        <f>$G$18+$G$7/$J$18*(-($A$18^2*'Phi(z,A)'!H843)+1)</f>
        <v>3.259747295911141</v>
      </c>
      <c r="K854" s="4">
        <f t="shared" si="43"/>
        <v>26.042955149652823</v>
      </c>
    </row>
    <row r="855" spans="1:11" ht="12.75">
      <c r="A855">
        <v>0.834</v>
      </c>
      <c r="B855" s="4">
        <f>A855*'Freq res'!$C$11/2</f>
        <v>0.834</v>
      </c>
      <c r="C855" s="4">
        <f>A855*'Freq res'!$E$11/2</f>
        <v>0.32834645669291335</v>
      </c>
      <c r="D855" s="4">
        <f>$G$18+$G$7/$J$18*($A$18^2*'Phi(z,A)'!H844+1)</f>
        <v>3.891318465310754</v>
      </c>
      <c r="E855" s="4">
        <f t="shared" si="41"/>
        <v>48.97541636176017</v>
      </c>
      <c r="G855" s="4">
        <f t="shared" si="42"/>
        <v>-0.834</v>
      </c>
      <c r="H855" s="4">
        <f>G855*'Freq res'!$C$11/2</f>
        <v>-0.834</v>
      </c>
      <c r="I855" s="4">
        <f>G855*'Freq res'!$E$11/2</f>
        <v>-0.32834645669291335</v>
      </c>
      <c r="J855" s="4">
        <f>$G$18+$G$7/$J$18*(-($A$18^2*'Phi(z,A)'!H844)+1)</f>
        <v>3.2595803649855926</v>
      </c>
      <c r="K855" s="4">
        <f t="shared" si="43"/>
        <v>26.03860813788112</v>
      </c>
    </row>
    <row r="856" spans="1:11" ht="12.75">
      <c r="A856">
        <v>0.835</v>
      </c>
      <c r="B856" s="4">
        <f>A856*'Freq res'!$C$11/2</f>
        <v>0.835</v>
      </c>
      <c r="C856" s="4">
        <f>A856*'Freq res'!$E$11/2</f>
        <v>0.32874015748031493</v>
      </c>
      <c r="D856" s="4">
        <f>$G$18+$G$7/$J$18*($A$18^2*'Phi(z,A)'!H845+1)</f>
        <v>3.8914848780002402</v>
      </c>
      <c r="E856" s="4">
        <f t="shared" si="41"/>
        <v>48.98356717069584</v>
      </c>
      <c r="G856" s="4">
        <f t="shared" si="42"/>
        <v>-0.835</v>
      </c>
      <c r="H856" s="4">
        <f>G856*'Freq res'!$C$11/2</f>
        <v>-0.835</v>
      </c>
      <c r="I856" s="4">
        <f>G856*'Freq res'!$E$11/2</f>
        <v>-0.32874015748031493</v>
      </c>
      <c r="J856" s="4">
        <f>$G$18+$G$7/$J$18*(-($A$18^2*'Phi(z,A)'!H845)+1)</f>
        <v>3.2594139522961063</v>
      </c>
      <c r="K856" s="4">
        <f t="shared" si="43"/>
        <v>26.03427534359639</v>
      </c>
    </row>
    <row r="857" spans="1:11" ht="12.75">
      <c r="A857">
        <v>0.836</v>
      </c>
      <c r="B857" s="4">
        <f>A857*'Freq res'!$C$11/2</f>
        <v>0.836</v>
      </c>
      <c r="C857" s="4">
        <f>A857*'Freq res'!$E$11/2</f>
        <v>0.3291338582677165</v>
      </c>
      <c r="D857" s="4">
        <f>$G$18+$G$7/$J$18*($A$18^2*'Phi(z,A)'!H846+1)</f>
        <v>3.8916507730037644</v>
      </c>
      <c r="E857" s="4">
        <f t="shared" si="41"/>
        <v>48.99169397382363</v>
      </c>
      <c r="G857" s="4">
        <f t="shared" si="42"/>
        <v>-0.836</v>
      </c>
      <c r="H857" s="4">
        <f>G857*'Freq res'!$C$11/2</f>
        <v>-0.836</v>
      </c>
      <c r="I857" s="4">
        <f>G857*'Freq res'!$E$11/2</f>
        <v>-0.3291338582677165</v>
      </c>
      <c r="J857" s="4">
        <f>$G$18+$G$7/$J$18*(-($A$18^2*'Phi(z,A)'!H846)+1)</f>
        <v>3.259248057292582</v>
      </c>
      <c r="K857" s="4">
        <f t="shared" si="43"/>
        <v>26.029956745623334</v>
      </c>
    </row>
    <row r="858" spans="1:11" ht="12.75">
      <c r="A858">
        <v>0.837</v>
      </c>
      <c r="B858" s="4">
        <f>A858*'Freq res'!$C$11/2</f>
        <v>0.837</v>
      </c>
      <c r="C858" s="4">
        <f>A858*'Freq res'!$E$11/2</f>
        <v>0.32952755905511805</v>
      </c>
      <c r="D858" s="4">
        <f>$G$18+$G$7/$J$18*($A$18^2*'Phi(z,A)'!H847+1)</f>
        <v>3.8918161508735674</v>
      </c>
      <c r="E858" s="4">
        <f t="shared" si="41"/>
        <v>48.999796785805486</v>
      </c>
      <c r="G858" s="4">
        <f t="shared" si="42"/>
        <v>-0.837</v>
      </c>
      <c r="H858" s="4">
        <f>G858*'Freq res'!$C$11/2</f>
        <v>-0.837</v>
      </c>
      <c r="I858" s="4">
        <f>G858*'Freq res'!$E$11/2</f>
        <v>-0.32952755905511805</v>
      </c>
      <c r="J858" s="4">
        <f>$G$18+$G$7/$J$18*(-($A$18^2*'Phi(z,A)'!H847)+1)</f>
        <v>3.259082679422779</v>
      </c>
      <c r="K858" s="4">
        <f t="shared" si="43"/>
        <v>26.02565232276363</v>
      </c>
    </row>
    <row r="859" spans="1:11" ht="12.75">
      <c r="A859">
        <v>0.838</v>
      </c>
      <c r="B859" s="4">
        <f>A859*'Freq res'!$C$11/2</f>
        <v>0.838</v>
      </c>
      <c r="C859" s="4">
        <f>A859*'Freq res'!$E$11/2</f>
        <v>0.32992125984251963</v>
      </c>
      <c r="D859" s="4">
        <f>$G$18+$G$7/$J$18*($A$18^2*'Phi(z,A)'!H848+1)</f>
        <v>3.891981012164025</v>
      </c>
      <c r="E859" s="4">
        <f t="shared" si="41"/>
        <v>49.00787562146108</v>
      </c>
      <c r="G859" s="4">
        <f t="shared" si="42"/>
        <v>-0.838</v>
      </c>
      <c r="H859" s="4">
        <f>G859*'Freq res'!$C$11/2</f>
        <v>-0.838</v>
      </c>
      <c r="I859" s="4">
        <f>G859*'Freq res'!$E$11/2</f>
        <v>-0.32992125984251963</v>
      </c>
      <c r="J859" s="4">
        <f>$G$18+$G$7/$J$18*(-($A$18^2*'Phi(z,A)'!H848)+1)</f>
        <v>3.2589178181323217</v>
      </c>
      <c r="K859" s="4">
        <f t="shared" si="43"/>
        <v>26.02136205379606</v>
      </c>
    </row>
    <row r="860" spans="1:11" ht="12.75">
      <c r="A860">
        <v>0.839</v>
      </c>
      <c r="B860" s="4">
        <f>A860*'Freq res'!$C$11/2</f>
        <v>0.839</v>
      </c>
      <c r="C860" s="4">
        <f>A860*'Freq res'!$E$11/2</f>
        <v>0.3303149606299212</v>
      </c>
      <c r="D860" s="4">
        <f>$G$18+$G$7/$J$18*($A$18^2*'Phi(z,A)'!H849+1)</f>
        <v>3.89214535743164</v>
      </c>
      <c r="E860" s="4">
        <f t="shared" si="41"/>
        <v>49.015930495767456</v>
      </c>
      <c r="G860" s="4">
        <f t="shared" si="42"/>
        <v>-0.839</v>
      </c>
      <c r="H860" s="4">
        <f>G860*'Freq res'!$C$11/2</f>
        <v>-0.839</v>
      </c>
      <c r="I860" s="4">
        <f>G860*'Freq res'!$E$11/2</f>
        <v>-0.3303149606299212</v>
      </c>
      <c r="J860" s="4">
        <f>$G$18+$G$7/$J$18*(-($A$18^2*'Phi(z,A)'!H849)+1)</f>
        <v>3.2587534728647065</v>
      </c>
      <c r="K860" s="4">
        <f t="shared" si="43"/>
        <v>26.017085917476624</v>
      </c>
    </row>
    <row r="861" spans="1:11" ht="12.75">
      <c r="A861">
        <v>0.84</v>
      </c>
      <c r="B861" s="4">
        <f>A861*'Freq res'!$C$11/2</f>
        <v>0.84</v>
      </c>
      <c r="C861" s="4">
        <f>A861*'Freq res'!$E$11/2</f>
        <v>0.3307086614173228</v>
      </c>
      <c r="D861" s="4">
        <f>$G$18+$G$7/$J$18*($A$18^2*'Phi(z,A)'!H850+1)</f>
        <v>3.8923091872350364</v>
      </c>
      <c r="E861" s="4">
        <f t="shared" si="41"/>
        <v>49.02396142385859</v>
      </c>
      <c r="G861" s="4">
        <f t="shared" si="42"/>
        <v>-0.84</v>
      </c>
      <c r="H861" s="4">
        <f>G861*'Freq res'!$C$11/2</f>
        <v>-0.84</v>
      </c>
      <c r="I861" s="4">
        <f>G861*'Freq res'!$E$11/2</f>
        <v>-0.3307086614173228</v>
      </c>
      <c r="J861" s="4">
        <f>$G$18+$G$7/$J$18*(-($A$18^2*'Phi(z,A)'!H850)+1)</f>
        <v>3.25858964306131</v>
      </c>
      <c r="K861" s="4">
        <f t="shared" si="43"/>
        <v>26.012823892538705</v>
      </c>
    </row>
    <row r="862" spans="1:11" ht="12.75">
      <c r="A862">
        <v>0.841</v>
      </c>
      <c r="B862" s="4">
        <f>A862*'Freq res'!$C$11/2</f>
        <v>0.841</v>
      </c>
      <c r="C862" s="4">
        <f>A862*'Freq res'!$E$11/2</f>
        <v>0.3311023622047244</v>
      </c>
      <c r="D862" s="4">
        <f>$G$18+$G$7/$J$18*($A$18^2*'Phi(z,A)'!H851+1)</f>
        <v>3.8924725021349524</v>
      </c>
      <c r="E862" s="4">
        <f t="shared" si="41"/>
        <v>49.031968421025184</v>
      </c>
      <c r="G862" s="4">
        <f t="shared" si="42"/>
        <v>-0.841</v>
      </c>
      <c r="H862" s="4">
        <f>G862*'Freq res'!$C$11/2</f>
        <v>-0.841</v>
      </c>
      <c r="I862" s="4">
        <f>G862*'Freq res'!$E$11/2</f>
        <v>-0.3311023622047244</v>
      </c>
      <c r="J862" s="4">
        <f>$G$18+$G$7/$J$18*(-($A$18^2*'Phi(z,A)'!H851)+1)</f>
        <v>3.258426328161394</v>
      </c>
      <c r="K862" s="4">
        <f t="shared" si="43"/>
        <v>26.00857595769313</v>
      </c>
    </row>
    <row r="863" spans="1:11" ht="12.75">
      <c r="A863">
        <v>0.842</v>
      </c>
      <c r="B863" s="4">
        <f>A863*'Freq res'!$C$11/2</f>
        <v>0.842</v>
      </c>
      <c r="C863" s="4">
        <f>A863*'Freq res'!$E$11/2</f>
        <v>0.3314960629921259</v>
      </c>
      <c r="D863" s="4">
        <f>$G$18+$G$7/$J$18*($A$18^2*'Phi(z,A)'!H852+1)</f>
        <v>3.892635302694232</v>
      </c>
      <c r="E863" s="4">
        <f t="shared" si="41"/>
        <v>49.03995150271417</v>
      </c>
      <c r="G863" s="4">
        <f t="shared" si="42"/>
        <v>-0.842</v>
      </c>
      <c r="H863" s="4">
        <f>G863*'Freq res'!$C$11/2</f>
        <v>-0.842</v>
      </c>
      <c r="I863" s="4">
        <f>G863*'Freq res'!$E$11/2</f>
        <v>-0.3314960629921259</v>
      </c>
      <c r="J863" s="4">
        <f>$G$18+$G$7/$J$18*(-($A$18^2*'Phi(z,A)'!H852)+1)</f>
        <v>3.2582635276021144</v>
      </c>
      <c r="K863" s="4">
        <f t="shared" si="43"/>
        <v>26.00434209162838</v>
      </c>
    </row>
    <row r="864" spans="1:11" ht="12.75">
      <c r="A864">
        <v>0.843</v>
      </c>
      <c r="B864" s="4">
        <f>A864*'Freq res'!$C$11/2</f>
        <v>0.843</v>
      </c>
      <c r="C864" s="4">
        <f>A864*'Freq res'!$E$11/2</f>
        <v>0.3318897637795275</v>
      </c>
      <c r="D864" s="4">
        <f>$G$18+$G$7/$J$18*($A$18^2*'Phi(z,A)'!H853+1)</f>
        <v>3.892797589477822</v>
      </c>
      <c r="E864" s="4">
        <f t="shared" si="41"/>
        <v>49.04791068452848</v>
      </c>
      <c r="G864" s="4">
        <f t="shared" si="42"/>
        <v>-0.843</v>
      </c>
      <c r="H864" s="4">
        <f>G864*'Freq res'!$C$11/2</f>
        <v>-0.843</v>
      </c>
      <c r="I864" s="4">
        <f>G864*'Freq res'!$E$11/2</f>
        <v>-0.3318897637795275</v>
      </c>
      <c r="J864" s="4">
        <f>$G$18+$G$7/$J$18*(-($A$18^2*'Phi(z,A)'!H853)+1)</f>
        <v>3.258101240818525</v>
      </c>
      <c r="K864" s="4">
        <f t="shared" si="43"/>
        <v>26.00012227301063</v>
      </c>
    </row>
    <row r="865" spans="1:11" ht="12.75">
      <c r="A865">
        <v>0.844</v>
      </c>
      <c r="B865" s="4">
        <f>A865*'Freq res'!$C$11/2</f>
        <v>0.844</v>
      </c>
      <c r="C865" s="4">
        <f>A865*'Freq res'!$E$11/2</f>
        <v>0.3322834645669291</v>
      </c>
      <c r="D865" s="4">
        <f>$G$18+$G$7/$J$18*($A$18^2*'Phi(z,A)'!H854+1)</f>
        <v>3.892959363052759</v>
      </c>
      <c r="E865" s="4">
        <f t="shared" si="41"/>
        <v>49.05584598222653</v>
      </c>
      <c r="G865" s="4">
        <f t="shared" si="42"/>
        <v>-0.844</v>
      </c>
      <c r="H865" s="4">
        <f>G865*'Freq res'!$C$11/2</f>
        <v>-0.844</v>
      </c>
      <c r="I865" s="4">
        <f>G865*'Freq res'!$E$11/2</f>
        <v>-0.3322834645669291</v>
      </c>
      <c r="J865" s="4">
        <f>$G$18+$G$7/$J$18*(-($A$18^2*'Phi(z,A)'!H854)+1)</f>
        <v>3.2579394672435877</v>
      </c>
      <c r="K865" s="4">
        <f t="shared" si="43"/>
        <v>25.995916480483938</v>
      </c>
    </row>
    <row r="866" spans="1:11" ht="12.75">
      <c r="A866">
        <v>0.845</v>
      </c>
      <c r="B866" s="4">
        <f>A866*'Freq res'!$C$11/2</f>
        <v>0.845</v>
      </c>
      <c r="C866" s="4">
        <f>A866*'Freq res'!$E$11/2</f>
        <v>0.3326771653543307</v>
      </c>
      <c r="D866" s="4">
        <f>$G$18+$G$7/$J$18*($A$18^2*'Phi(z,A)'!H855+1)</f>
        <v>3.893120623988168</v>
      </c>
      <c r="E866" s="4">
        <f t="shared" si="41"/>
        <v>49.06375741172203</v>
      </c>
      <c r="G866" s="4">
        <f t="shared" si="42"/>
        <v>-0.845</v>
      </c>
      <c r="H866" s="4">
        <f>G866*'Freq res'!$C$11/2</f>
        <v>-0.845</v>
      </c>
      <c r="I866" s="4">
        <f>G866*'Freq res'!$E$11/2</f>
        <v>-0.3326771653543307</v>
      </c>
      <c r="J866" s="4">
        <f>$G$18+$G$7/$J$18*(-($A$18^2*'Phi(z,A)'!H855)+1)</f>
        <v>3.2577782063081786</v>
      </c>
      <c r="K866" s="4">
        <f t="shared" si="43"/>
        <v>25.991724692670374</v>
      </c>
    </row>
    <row r="867" spans="1:11" ht="12.75">
      <c r="A867">
        <v>0.846</v>
      </c>
      <c r="B867" s="4">
        <f>A867*'Freq res'!$C$11/2</f>
        <v>0.846</v>
      </c>
      <c r="C867" s="4">
        <f>A867*'Freq res'!$E$11/2</f>
        <v>0.33307086614173226</v>
      </c>
      <c r="D867" s="4">
        <f>$G$18+$G$7/$J$18*($A$18^2*'Phi(z,A)'!H856+1)</f>
        <v>3.8932813728552538</v>
      </c>
      <c r="E867" s="4">
        <f t="shared" si="41"/>
        <v>49.07164498908352</v>
      </c>
      <c r="G867" s="4">
        <f t="shared" si="42"/>
        <v>-0.846</v>
      </c>
      <c r="H867" s="4">
        <f>G867*'Freq res'!$C$11/2</f>
        <v>-0.846</v>
      </c>
      <c r="I867" s="4">
        <f>G867*'Freq res'!$E$11/2</f>
        <v>-0.33307086614173226</v>
      </c>
      <c r="J867" s="4">
        <f>$G$18+$G$7/$J$18*(-($A$18^2*'Phi(z,A)'!H856)+1)</f>
        <v>3.2576174574410928</v>
      </c>
      <c r="K867" s="4">
        <f t="shared" si="43"/>
        <v>25.987546888170083</v>
      </c>
    </row>
    <row r="868" spans="1:11" ht="12.75">
      <c r="A868">
        <v>0.847</v>
      </c>
      <c r="B868" s="4">
        <f>A868*'Freq res'!$C$11/2</f>
        <v>0.847</v>
      </c>
      <c r="C868" s="4">
        <f>A868*'Freq res'!$E$11/2</f>
        <v>0.33346456692913384</v>
      </c>
      <c r="D868" s="4">
        <f>$G$18+$G$7/$J$18*($A$18^2*'Phi(z,A)'!H857+1)</f>
        <v>3.8934416102272933</v>
      </c>
      <c r="E868" s="4">
        <f t="shared" si="41"/>
        <v>49.07950873053403</v>
      </c>
      <c r="G868" s="4">
        <f t="shared" si="42"/>
        <v>-0.847</v>
      </c>
      <c r="H868" s="4">
        <f>G868*'Freq res'!$C$11/2</f>
        <v>-0.847</v>
      </c>
      <c r="I868" s="4">
        <f>G868*'Freq res'!$E$11/2</f>
        <v>-0.33346456692913384</v>
      </c>
      <c r="J868" s="4">
        <f>$G$18+$G$7/$J$18*(-($A$18^2*'Phi(z,A)'!H857)+1)</f>
        <v>3.2574572200690532</v>
      </c>
      <c r="K868" s="4">
        <f t="shared" si="43"/>
        <v>25.983383045561478</v>
      </c>
    </row>
    <row r="869" spans="1:11" ht="12.75">
      <c r="A869">
        <v>0.848</v>
      </c>
      <c r="B869" s="4">
        <f>A869*'Freq res'!$C$11/2</f>
        <v>0.848</v>
      </c>
      <c r="C869" s="4">
        <f>A869*'Freq res'!$E$11/2</f>
        <v>0.3338582677165354</v>
      </c>
      <c r="D869" s="4">
        <f>$G$18+$G$7/$J$18*($A$18^2*'Phi(z,A)'!H858+1)</f>
        <v>3.893601336679628</v>
      </c>
      <c r="E869" s="4">
        <f t="shared" si="41"/>
        <v>49.08734865245068</v>
      </c>
      <c r="G869" s="4">
        <f t="shared" si="42"/>
        <v>-0.848</v>
      </c>
      <c r="H869" s="4">
        <f>G869*'Freq res'!$C$11/2</f>
        <v>-0.848</v>
      </c>
      <c r="I869" s="4">
        <f>G869*'Freq res'!$E$11/2</f>
        <v>-0.3338582677165354</v>
      </c>
      <c r="J869" s="4">
        <f>$G$18+$G$7/$J$18*(-($A$18^2*'Phi(z,A)'!H858)+1)</f>
        <v>3.2572974936167185</v>
      </c>
      <c r="K869" s="4">
        <f t="shared" si="43"/>
        <v>25.979233143401355</v>
      </c>
    </row>
    <row r="870" spans="1:11" ht="12.75">
      <c r="A870">
        <v>0.849</v>
      </c>
      <c r="B870" s="4">
        <f>A870*'Freq res'!$C$11/2</f>
        <v>0.849</v>
      </c>
      <c r="C870" s="4">
        <f>A870*'Freq res'!$E$11/2</f>
        <v>0.33425196850393696</v>
      </c>
      <c r="D870" s="4">
        <f>$G$18+$G$7/$J$18*($A$18^2*'Phi(z,A)'!H859+1)</f>
        <v>3.8937605527896593</v>
      </c>
      <c r="E870" s="4">
        <f t="shared" si="41"/>
        <v>49.09516477136438</v>
      </c>
      <c r="G870" s="4">
        <f t="shared" si="42"/>
        <v>-0.849</v>
      </c>
      <c r="H870" s="4">
        <f>G870*'Freq res'!$C$11/2</f>
        <v>-0.849</v>
      </c>
      <c r="I870" s="4">
        <f>G870*'Freq res'!$E$11/2</f>
        <v>-0.33425196850393696</v>
      </c>
      <c r="J870" s="4">
        <f>$G$18+$G$7/$J$18*(-($A$18^2*'Phi(z,A)'!H859)+1)</f>
        <v>3.2571382775066873</v>
      </c>
      <c r="K870" s="4">
        <f t="shared" si="43"/>
        <v>25.97509716022498</v>
      </c>
    </row>
    <row r="871" spans="1:11" ht="12.75">
      <c r="A871">
        <v>0.85</v>
      </c>
      <c r="B871" s="4">
        <f>A871*'Freq res'!$C$11/2</f>
        <v>0.85</v>
      </c>
      <c r="C871" s="4">
        <f>A871*'Freq res'!$E$11/2</f>
        <v>0.33464566929133854</v>
      </c>
      <c r="D871" s="4">
        <f>$G$18+$G$7/$J$18*($A$18^2*'Phi(z,A)'!H860+1)</f>
        <v>3.8939192591368403</v>
      </c>
      <c r="E871" s="4">
        <f t="shared" si="41"/>
        <v>49.10295710395946</v>
      </c>
      <c r="G871" s="4">
        <f t="shared" si="42"/>
        <v>-0.85</v>
      </c>
      <c r="H871" s="4">
        <f>G871*'Freq res'!$C$11/2</f>
        <v>-0.85</v>
      </c>
      <c r="I871" s="4">
        <f>G871*'Freq res'!$E$11/2</f>
        <v>-0.33464566929133854</v>
      </c>
      <c r="J871" s="4">
        <f>$G$18+$G$7/$J$18*(-($A$18^2*'Phi(z,A)'!H860)+1)</f>
        <v>3.256979571159506</v>
      </c>
      <c r="K871" s="4">
        <f t="shared" si="43"/>
        <v>25.970975074546242</v>
      </c>
    </row>
    <row r="872" spans="1:11" ht="12.75">
      <c r="A872">
        <v>0.851</v>
      </c>
      <c r="B872" s="4">
        <f>A872*'Freq res'!$C$11/2</f>
        <v>0.851</v>
      </c>
      <c r="C872" s="4">
        <f>A872*'Freq res'!$E$11/2</f>
        <v>0.33503937007874013</v>
      </c>
      <c r="D872" s="4">
        <f>$G$18+$G$7/$J$18*($A$18^2*'Phi(z,A)'!H861+1)</f>
        <v>3.8940774563026674</v>
      </c>
      <c r="E872" s="4">
        <f t="shared" si="41"/>
        <v>49.11072566707317</v>
      </c>
      <c r="G872" s="4">
        <f t="shared" si="42"/>
        <v>-0.851</v>
      </c>
      <c r="H872" s="4">
        <f>G872*'Freq res'!$C$11/2</f>
        <v>-0.851</v>
      </c>
      <c r="I872" s="4">
        <f>G872*'Freq res'!$E$11/2</f>
        <v>-0.33503937007874013</v>
      </c>
      <c r="J872" s="4">
        <f>$G$18+$G$7/$J$18*(-($A$18^2*'Phi(z,A)'!H861)+1)</f>
        <v>3.256821373993679</v>
      </c>
      <c r="K872" s="4">
        <f t="shared" si="43"/>
        <v>25.966866864857813</v>
      </c>
    </row>
    <row r="873" spans="1:11" ht="12.75">
      <c r="A873">
        <v>0.852</v>
      </c>
      <c r="B873" s="4">
        <f>A873*'Freq res'!$C$11/2</f>
        <v>0.852</v>
      </c>
      <c r="C873" s="4">
        <f>A873*'Freq res'!$E$11/2</f>
        <v>0.3354330708661417</v>
      </c>
      <c r="D873" s="4">
        <f>$G$18+$G$7/$J$18*($A$18^2*'Phi(z,A)'!H862+1)</f>
        <v>3.8942351448706765</v>
      </c>
      <c r="E873" s="4">
        <f t="shared" si="41"/>
        <v>49.118470477695496</v>
      </c>
      <c r="G873" s="4">
        <f t="shared" si="42"/>
        <v>-0.852</v>
      </c>
      <c r="H873" s="4">
        <f>G873*'Freq res'!$C$11/2</f>
        <v>-0.852</v>
      </c>
      <c r="I873" s="4">
        <f>G873*'Freq res'!$E$11/2</f>
        <v>-0.3354330708661417</v>
      </c>
      <c r="J873" s="4">
        <f>$G$18+$G$7/$J$18*(-($A$18^2*'Phi(z,A)'!H862)+1)</f>
        <v>3.25666368542567</v>
      </c>
      <c r="K873" s="4">
        <f t="shared" si="43"/>
        <v>25.962772509631204</v>
      </c>
    </row>
    <row r="874" spans="1:11" ht="12.75">
      <c r="A874">
        <v>0.853</v>
      </c>
      <c r="B874" s="4">
        <f>A874*'Freq res'!$C$11/2</f>
        <v>0.853</v>
      </c>
      <c r="C874" s="4">
        <f>A874*'Freq res'!$E$11/2</f>
        <v>0.33582677165354324</v>
      </c>
      <c r="D874" s="4">
        <f>$G$18+$G$7/$J$18*($A$18^2*'Phi(z,A)'!H863+1)</f>
        <v>3.8943923254264328</v>
      </c>
      <c r="E874" s="4">
        <f t="shared" si="41"/>
        <v>49.126191552968635</v>
      </c>
      <c r="G874" s="4">
        <f t="shared" si="42"/>
        <v>-0.853</v>
      </c>
      <c r="H874" s="4">
        <f>G874*'Freq res'!$C$11/2</f>
        <v>-0.853</v>
      </c>
      <c r="I874" s="4">
        <f>G874*'Freq res'!$E$11/2</f>
        <v>-0.33582677165354324</v>
      </c>
      <c r="J874" s="4">
        <f>$G$18+$G$7/$J$18*(-($A$18^2*'Phi(z,A)'!H863)+1)</f>
        <v>3.2565065048699138</v>
      </c>
      <c r="K874" s="4">
        <f t="shared" si="43"/>
        <v>25.95869198731695</v>
      </c>
    </row>
    <row r="875" spans="1:11" ht="12.75">
      <c r="A875">
        <v>0.854</v>
      </c>
      <c r="B875" s="4">
        <f>A875*'Freq res'!$C$11/2</f>
        <v>0.854</v>
      </c>
      <c r="C875" s="4">
        <f>A875*'Freq res'!$E$11/2</f>
        <v>0.33622047244094483</v>
      </c>
      <c r="D875" s="4">
        <f>$G$18+$G$7/$J$18*($A$18^2*'Phi(z,A)'!H864+1)</f>
        <v>3.894548998557526</v>
      </c>
      <c r="E875" s="4">
        <f t="shared" si="41"/>
        <v>49.1338889101867</v>
      </c>
      <c r="G875" s="4">
        <f t="shared" si="42"/>
        <v>-0.854</v>
      </c>
      <c r="H875" s="4">
        <f>G875*'Freq res'!$C$11/2</f>
        <v>-0.854</v>
      </c>
      <c r="I875" s="4">
        <f>G875*'Freq res'!$E$11/2</f>
        <v>-0.33622047244094483</v>
      </c>
      <c r="J875" s="4">
        <f>$G$18+$G$7/$J$18*(-($A$18^2*'Phi(z,A)'!H864)+1)</f>
        <v>3.25634983173882</v>
      </c>
      <c r="K875" s="4">
        <f t="shared" si="43"/>
        <v>25.954625276344693</v>
      </c>
    </row>
    <row r="876" spans="1:11" ht="12.75">
      <c r="A876">
        <v>0.855</v>
      </c>
      <c r="B876" s="4">
        <f>A876*'Freq res'!$C$11/2</f>
        <v>0.855</v>
      </c>
      <c r="C876" s="4">
        <f>A876*'Freq res'!$E$11/2</f>
        <v>0.3366141732283464</v>
      </c>
      <c r="D876" s="4">
        <f>$G$18+$G$7/$J$18*($A$18^2*'Phi(z,A)'!H865+1)</f>
        <v>3.8947051648535624</v>
      </c>
      <c r="E876" s="4">
        <f t="shared" si="41"/>
        <v>49.14156256679534</v>
      </c>
      <c r="G876" s="4">
        <f t="shared" si="42"/>
        <v>-0.855</v>
      </c>
      <c r="H876" s="4">
        <f>G876*'Freq res'!$C$11/2</f>
        <v>-0.855</v>
      </c>
      <c r="I876" s="4">
        <f>G876*'Freq res'!$E$11/2</f>
        <v>-0.3366141732283464</v>
      </c>
      <c r="J876" s="4">
        <f>$G$18+$G$7/$J$18*(-($A$18^2*'Phi(z,A)'!H865)+1)</f>
        <v>3.256193665442784</v>
      </c>
      <c r="K876" s="4">
        <f t="shared" si="43"/>
        <v>25.950572355123363</v>
      </c>
    </row>
    <row r="877" spans="1:11" ht="12.75">
      <c r="A877">
        <v>0.856</v>
      </c>
      <c r="B877" s="4">
        <f>A877*'Freq res'!$C$11/2</f>
        <v>0.856</v>
      </c>
      <c r="C877" s="4">
        <f>A877*'Freq res'!$E$11/2</f>
        <v>0.337007874015748</v>
      </c>
      <c r="D877" s="4">
        <f>$G$18+$G$7/$J$18*($A$18^2*'Phi(z,A)'!H866+1)</f>
        <v>3.8948608249061576</v>
      </c>
      <c r="E877" s="4">
        <f t="shared" si="41"/>
        <v>49.1492125403913</v>
      </c>
      <c r="G877" s="4">
        <f t="shared" si="42"/>
        <v>-0.856</v>
      </c>
      <c r="H877" s="4">
        <f>G877*'Freq res'!$C$11/2</f>
        <v>-0.856</v>
      </c>
      <c r="I877" s="4">
        <f>G877*'Freq res'!$E$11/2</f>
        <v>-0.337007874015748</v>
      </c>
      <c r="J877" s="4">
        <f>$G$18+$G$7/$J$18*(-($A$18^2*'Phi(z,A)'!H866)+1)</f>
        <v>3.256038005390189</v>
      </c>
      <c r="K877" s="4">
        <f t="shared" si="43"/>
        <v>25.946533202041238</v>
      </c>
    </row>
    <row r="878" spans="1:11" ht="12.75">
      <c r="A878">
        <v>0.857</v>
      </c>
      <c r="B878" s="4">
        <f>A878*'Freq res'!$C$11/2</f>
        <v>0.857</v>
      </c>
      <c r="C878" s="4">
        <f>A878*'Freq res'!$E$11/2</f>
        <v>0.3374015748031496</v>
      </c>
      <c r="D878" s="4">
        <f>$G$18+$G$7/$J$18*($A$18^2*'Phi(z,A)'!H867+1)</f>
        <v>3.89501597930893</v>
      </c>
      <c r="E878" s="4">
        <f t="shared" si="41"/>
        <v>49.15683884872209</v>
      </c>
      <c r="G878" s="4">
        <f t="shared" si="42"/>
        <v>-0.857</v>
      </c>
      <c r="H878" s="4">
        <f>G878*'Freq res'!$C$11/2</f>
        <v>-0.857</v>
      </c>
      <c r="I878" s="4">
        <f>G878*'Freq res'!$E$11/2</f>
        <v>-0.3374015748031496</v>
      </c>
      <c r="J878" s="4">
        <f>$G$18+$G$7/$J$18*(-($A$18^2*'Phi(z,A)'!H867)+1)</f>
        <v>3.2558828509874163</v>
      </c>
      <c r="K878" s="4">
        <f t="shared" si="43"/>
        <v>25.942507795466106</v>
      </c>
    </row>
    <row r="879" spans="1:11" ht="12.75">
      <c r="A879">
        <v>0.858</v>
      </c>
      <c r="B879" s="4">
        <f>A879*'Freq res'!$C$11/2</f>
        <v>0.858</v>
      </c>
      <c r="C879" s="4">
        <f>A879*'Freq res'!$E$11/2</f>
        <v>0.33779527559055117</v>
      </c>
      <c r="D879" s="4">
        <f>$G$18+$G$7/$J$18*($A$18^2*'Phi(z,A)'!H868+1)</f>
        <v>3.895170628657494</v>
      </c>
      <c r="E879" s="4">
        <f t="shared" si="41"/>
        <v>49.16444150968564</v>
      </c>
      <c r="G879" s="4">
        <f t="shared" si="42"/>
        <v>-0.858</v>
      </c>
      <c r="H879" s="4">
        <f>G879*'Freq res'!$C$11/2</f>
        <v>-0.858</v>
      </c>
      <c r="I879" s="4">
        <f>G879*'Freq res'!$E$11/2</f>
        <v>-0.33779527559055117</v>
      </c>
      <c r="J879" s="4">
        <f>$G$18+$G$7/$J$18*(-($A$18^2*'Phi(z,A)'!H868)+1)</f>
        <v>3.2557282016388527</v>
      </c>
      <c r="K879" s="4">
        <f t="shared" si="43"/>
        <v>25.93849611374541</v>
      </c>
    </row>
    <row r="880" spans="1:11" ht="12.75">
      <c r="A880">
        <v>0.859</v>
      </c>
      <c r="B880" s="4">
        <f>A880*'Freq res'!$C$11/2</f>
        <v>0.859</v>
      </c>
      <c r="C880" s="4">
        <f>A880*'Freq res'!$E$11/2</f>
        <v>0.3381889763779527</v>
      </c>
      <c r="D880" s="4">
        <f>$G$18+$G$7/$J$18*($A$18^2*'Phi(z,A)'!H869+1)</f>
        <v>3.8953247735494516</v>
      </c>
      <c r="E880" s="4">
        <f t="shared" si="41"/>
        <v>49.172020541329815</v>
      </c>
      <c r="G880" s="4">
        <f t="shared" si="42"/>
        <v>-0.859</v>
      </c>
      <c r="H880" s="4">
        <f>G880*'Freq res'!$C$11/2</f>
        <v>-0.859</v>
      </c>
      <c r="I880" s="4">
        <f>G880*'Freq res'!$E$11/2</f>
        <v>-0.3381889763779527</v>
      </c>
      <c r="J880" s="4">
        <f>$G$18+$G$7/$J$18*(-($A$18^2*'Phi(z,A)'!H869)+1)</f>
        <v>3.255574056746895</v>
      </c>
      <c r="K880" s="4">
        <f t="shared" si="43"/>
        <v>25.93449813520631</v>
      </c>
    </row>
    <row r="881" spans="1:11" ht="12.75">
      <c r="A881">
        <v>0.86</v>
      </c>
      <c r="B881" s="4">
        <f>A881*'Freq res'!$C$11/2</f>
        <v>0.86</v>
      </c>
      <c r="C881" s="4">
        <f>A881*'Freq res'!$E$11/2</f>
        <v>0.3385826771653543</v>
      </c>
      <c r="D881" s="4">
        <f>$G$18+$G$7/$J$18*($A$18^2*'Phi(z,A)'!H870+1)</f>
        <v>3.8954784145843866</v>
      </c>
      <c r="E881" s="4">
        <f t="shared" si="41"/>
        <v>49.17957596185208</v>
      </c>
      <c r="G881" s="4">
        <f t="shared" si="42"/>
        <v>-0.86</v>
      </c>
      <c r="H881" s="4">
        <f>G881*'Freq res'!$C$11/2</f>
        <v>-0.86</v>
      </c>
      <c r="I881" s="4">
        <f>G881*'Freq res'!$E$11/2</f>
        <v>-0.3385826771653543</v>
      </c>
      <c r="J881" s="4">
        <f>$G$18+$G$7/$J$18*(-($A$18^2*'Phi(z,A)'!H870)+1)</f>
        <v>3.25542041571196</v>
      </c>
      <c r="K881" s="4">
        <f t="shared" si="43"/>
        <v>25.930513838155896</v>
      </c>
    </row>
    <row r="882" spans="1:11" ht="12.75">
      <c r="A882">
        <v>0.861</v>
      </c>
      <c r="B882" s="4">
        <f>A882*'Freq res'!$C$11/2</f>
        <v>0.861</v>
      </c>
      <c r="C882" s="4">
        <f>A882*'Freq res'!$E$11/2</f>
        <v>0.33897637795275587</v>
      </c>
      <c r="D882" s="4">
        <f>$G$18+$G$7/$J$18*($A$18^2*'Phi(z,A)'!H871+1)</f>
        <v>3.895631552363858</v>
      </c>
      <c r="E882" s="4">
        <f t="shared" si="41"/>
        <v>49.187107789599196</v>
      </c>
      <c r="G882" s="4">
        <f t="shared" si="42"/>
        <v>-0.861</v>
      </c>
      <c r="H882" s="4">
        <f>G882*'Freq res'!$C$11/2</f>
        <v>-0.861</v>
      </c>
      <c r="I882" s="4">
        <f>G882*'Freq res'!$E$11/2</f>
        <v>-0.33897637795275587</v>
      </c>
      <c r="J882" s="4">
        <f>$G$18+$G$7/$J$18*(-($A$18^2*'Phi(z,A)'!H871)+1)</f>
        <v>3.2552672779324885</v>
      </c>
      <c r="K882" s="4">
        <f t="shared" si="43"/>
        <v>25.926543200881216</v>
      </c>
    </row>
    <row r="883" spans="1:11" ht="12.75">
      <c r="A883">
        <v>0.862</v>
      </c>
      <c r="B883" s="4">
        <f>A883*'Freq res'!$C$11/2</f>
        <v>0.862</v>
      </c>
      <c r="C883" s="4">
        <f>A883*'Freq res'!$E$11/2</f>
        <v>0.33937007874015745</v>
      </c>
      <c r="D883" s="4">
        <f>$G$18+$G$7/$J$18*($A$18^2*'Phi(z,A)'!H872+1)</f>
        <v>3.8957841874913903</v>
      </c>
      <c r="E883" s="4">
        <f t="shared" si="41"/>
        <v>49.19461604306664</v>
      </c>
      <c r="G883" s="4">
        <f t="shared" si="42"/>
        <v>-0.862</v>
      </c>
      <c r="H883" s="4">
        <f>G883*'Freq res'!$C$11/2</f>
        <v>-0.862</v>
      </c>
      <c r="I883" s="4">
        <f>G883*'Freq res'!$E$11/2</f>
        <v>-0.33937007874015745</v>
      </c>
      <c r="J883" s="4">
        <f>$G$18+$G$7/$J$18*(-($A$18^2*'Phi(z,A)'!H872)+1)</f>
        <v>3.2551146428049558</v>
      </c>
      <c r="K883" s="4">
        <f t="shared" si="43"/>
        <v>25.922586201649487</v>
      </c>
    </row>
    <row r="884" spans="1:11" ht="12.75">
      <c r="A884">
        <v>0.863</v>
      </c>
      <c r="B884" s="4">
        <f>A884*'Freq res'!$C$11/2</f>
        <v>0.863</v>
      </c>
      <c r="C884" s="4">
        <f>A884*'Freq res'!$E$11/2</f>
        <v>0.33976377952755904</v>
      </c>
      <c r="D884" s="4">
        <f>$G$18+$G$7/$J$18*($A$18^2*'Phi(z,A)'!H873+1)</f>
        <v>3.89593632057247</v>
      </c>
      <c r="E884" s="4">
        <f t="shared" si="41"/>
        <v>49.202100740898445</v>
      </c>
      <c r="G884" s="4">
        <f t="shared" si="42"/>
        <v>-0.863</v>
      </c>
      <c r="H884" s="4">
        <f>G884*'Freq res'!$C$11/2</f>
        <v>-0.863</v>
      </c>
      <c r="I884" s="4">
        <f>G884*'Freq res'!$E$11/2</f>
        <v>-0.33976377952755904</v>
      </c>
      <c r="J884" s="4">
        <f>$G$18+$G$7/$J$18*(-($A$18^2*'Phi(z,A)'!H873)+1)</f>
        <v>3.2549625097238764</v>
      </c>
      <c r="K884" s="4">
        <f t="shared" si="43"/>
        <v>25.91864281870819</v>
      </c>
    </row>
    <row r="885" spans="1:11" ht="12.75">
      <c r="A885">
        <v>0.864</v>
      </c>
      <c r="B885" s="4">
        <f>A885*'Freq res'!$C$11/2</f>
        <v>0.864</v>
      </c>
      <c r="C885" s="4">
        <f>A885*'Freq res'!$E$11/2</f>
        <v>0.34015748031496057</v>
      </c>
      <c r="D885" s="4">
        <f>$G$18+$G$7/$J$18*($A$18^2*'Phi(z,A)'!H874+1)</f>
        <v>3.8960879522145353</v>
      </c>
      <c r="E885" s="4">
        <f t="shared" si="41"/>
        <v>49.209561901886595</v>
      </c>
      <c r="G885" s="4">
        <f t="shared" si="42"/>
        <v>-0.864</v>
      </c>
      <c r="H885" s="4">
        <f>G885*'Freq res'!$C$11/2</f>
        <v>-0.864</v>
      </c>
      <c r="I885" s="4">
        <f>G885*'Freq res'!$E$11/2</f>
        <v>-0.34015748031496057</v>
      </c>
      <c r="J885" s="4">
        <f>$G$18+$G$7/$J$18*(-($A$18^2*'Phi(z,A)'!H874)+1)</f>
        <v>3.2548108780818112</v>
      </c>
      <c r="K885" s="4">
        <f t="shared" si="43"/>
        <v>25.914713030285153</v>
      </c>
    </row>
    <row r="886" spans="1:11" ht="12.75">
      <c r="A886">
        <v>0.865</v>
      </c>
      <c r="B886" s="4">
        <f>A886*'Freq res'!$C$11/2</f>
        <v>0.865</v>
      </c>
      <c r="C886" s="4">
        <f>A886*'Freq res'!$E$11/2</f>
        <v>0.34055118110236215</v>
      </c>
      <c r="D886" s="4">
        <f>$G$18+$G$7/$J$18*($A$18^2*'Phi(z,A)'!H875+1)</f>
        <v>3.896239083026971</v>
      </c>
      <c r="E886" s="4">
        <f t="shared" si="41"/>
        <v>49.2169995449708</v>
      </c>
      <c r="G886" s="4">
        <f t="shared" si="42"/>
        <v>-0.865</v>
      </c>
      <c r="H886" s="4">
        <f>G886*'Freq res'!$C$11/2</f>
        <v>-0.865</v>
      </c>
      <c r="I886" s="4">
        <f>G886*'Freq res'!$E$11/2</f>
        <v>-0.34055118110236215</v>
      </c>
      <c r="J886" s="4">
        <f>$G$18+$G$7/$J$18*(-($A$18^2*'Phi(z,A)'!H875)+1)</f>
        <v>3.2546597472693755</v>
      </c>
      <c r="K886" s="4">
        <f t="shared" si="43"/>
        <v>25.910796814588732</v>
      </c>
    </row>
    <row r="887" spans="1:11" ht="12.75">
      <c r="A887">
        <v>0.866</v>
      </c>
      <c r="B887" s="4">
        <f>A887*'Freq res'!$C$11/2</f>
        <v>0.866</v>
      </c>
      <c r="C887" s="4">
        <f>A887*'Freq res'!$E$11/2</f>
        <v>0.34094488188976374</v>
      </c>
      <c r="D887" s="4">
        <f>$G$18+$G$7/$J$18*($A$18^2*'Phi(z,A)'!H876+1)</f>
        <v>3.8963897136211</v>
      </c>
      <c r="E887" s="4">
        <f t="shared" si="41"/>
        <v>49.22441368923796</v>
      </c>
      <c r="G887" s="4">
        <f t="shared" si="42"/>
        <v>-0.866</v>
      </c>
      <c r="H887" s="4">
        <f>G887*'Freq res'!$C$11/2</f>
        <v>-0.866</v>
      </c>
      <c r="I887" s="4">
        <f>G887*'Freq res'!$E$11/2</f>
        <v>-0.34094488188976374</v>
      </c>
      <c r="J887" s="4">
        <f>$G$18+$G$7/$J$18*(-($A$18^2*'Phi(z,A)'!H876)+1)</f>
        <v>3.2545091166752464</v>
      </c>
      <c r="K887" s="4">
        <f t="shared" si="43"/>
        <v>25.90689414980793</v>
      </c>
    </row>
    <row r="888" spans="1:11" ht="12.75">
      <c r="A888">
        <v>0.867</v>
      </c>
      <c r="B888" s="4">
        <f>A888*'Freq res'!$C$11/2</f>
        <v>0.867</v>
      </c>
      <c r="C888" s="4">
        <f>A888*'Freq res'!$E$11/2</f>
        <v>0.3413385826771653</v>
      </c>
      <c r="D888" s="4">
        <f>$G$18+$G$7/$J$18*($A$18^2*'Phi(z,A)'!H877+1)</f>
        <v>3.896539844610177</v>
      </c>
      <c r="E888" s="4">
        <f t="shared" si="41"/>
        <v>49.23180435392188</v>
      </c>
      <c r="G888" s="4">
        <f t="shared" si="42"/>
        <v>-0.867</v>
      </c>
      <c r="H888" s="4">
        <f>G888*'Freq res'!$C$11/2</f>
        <v>-0.867</v>
      </c>
      <c r="I888" s="4">
        <f>G888*'Freq res'!$E$11/2</f>
        <v>-0.3413385826771653</v>
      </c>
      <c r="J888" s="4">
        <f>$G$18+$G$7/$J$18*(-($A$18^2*'Phi(z,A)'!H877)+1)</f>
        <v>3.2543589856861694</v>
      </c>
      <c r="K888" s="4">
        <f t="shared" si="43"/>
        <v>25.903005014112505</v>
      </c>
    </row>
    <row r="889" spans="1:11" ht="12.75">
      <c r="A889">
        <v>0.868</v>
      </c>
      <c r="B889" s="4">
        <f>A889*'Freq res'!$C$11/2</f>
        <v>0.868</v>
      </c>
      <c r="C889" s="4">
        <f>A889*'Freq res'!$E$11/2</f>
        <v>0.3417322834645669</v>
      </c>
      <c r="D889" s="4">
        <f>$G$18+$G$7/$J$18*($A$18^2*'Phi(z,A)'!H878+1)</f>
        <v>3.8966894766093825</v>
      </c>
      <c r="E889" s="4">
        <f t="shared" si="41"/>
        <v>49.23917155840287</v>
      </c>
      <c r="G889" s="4">
        <f t="shared" si="42"/>
        <v>-0.868</v>
      </c>
      <c r="H889" s="4">
        <f>G889*'Freq res'!$C$11/2</f>
        <v>-0.868</v>
      </c>
      <c r="I889" s="4">
        <f>G889*'Freq res'!$E$11/2</f>
        <v>-0.3417322834645669</v>
      </c>
      <c r="J889" s="4">
        <f>$G$18+$G$7/$J$18*(-($A$18^2*'Phi(z,A)'!H878)+1)</f>
        <v>3.254209353686964</v>
      </c>
      <c r="K889" s="4">
        <f t="shared" si="43"/>
        <v>25.899129385653065</v>
      </c>
    </row>
    <row r="890" spans="1:11" ht="12.75">
      <c r="A890">
        <v>0.869</v>
      </c>
      <c r="B890" s="4">
        <f>A890*'Freq res'!$C$11/2</f>
        <v>0.869</v>
      </c>
      <c r="C890" s="4">
        <f>A890*'Freq res'!$E$11/2</f>
        <v>0.3421259842519685</v>
      </c>
      <c r="D890" s="4">
        <f>$G$18+$G$7/$J$18*($A$18^2*'Phi(z,A)'!H879+1)</f>
        <v>3.896838610235812</v>
      </c>
      <c r="E890" s="4">
        <f t="shared" si="41"/>
        <v>49.24651532220721</v>
      </c>
      <c r="G890" s="4">
        <f t="shared" si="42"/>
        <v>-0.869</v>
      </c>
      <c r="H890" s="4">
        <f>G890*'Freq res'!$C$11/2</f>
        <v>-0.869</v>
      </c>
      <c r="I890" s="4">
        <f>G890*'Freq res'!$E$11/2</f>
        <v>-0.3421259842519685</v>
      </c>
      <c r="J890" s="4">
        <f>$G$18+$G$7/$J$18*(-($A$18^2*'Phi(z,A)'!H879)+1)</f>
        <v>3.254060220060535</v>
      </c>
      <c r="K890" s="4">
        <f t="shared" si="43"/>
        <v>25.89526724256129</v>
      </c>
    </row>
    <row r="891" spans="1:11" ht="12.75">
      <c r="A891">
        <v>0.87</v>
      </c>
      <c r="B891" s="4">
        <f>A891*'Freq res'!$C$11/2</f>
        <v>0.87</v>
      </c>
      <c r="C891" s="4">
        <f>A891*'Freq res'!$E$11/2</f>
        <v>0.34251968503937</v>
      </c>
      <c r="D891" s="4">
        <f>$G$18+$G$7/$J$18*($A$18^2*'Phi(z,A)'!H880+1)</f>
        <v>3.896987246108472</v>
      </c>
      <c r="E891" s="4">
        <f t="shared" si="41"/>
        <v>49.25383566500689</v>
      </c>
      <c r="G891" s="4">
        <f t="shared" si="42"/>
        <v>-0.87</v>
      </c>
      <c r="H891" s="4">
        <f>G891*'Freq res'!$C$11/2</f>
        <v>-0.87</v>
      </c>
      <c r="I891" s="4">
        <f>G891*'Freq res'!$E$11/2</f>
        <v>-0.34251968503937</v>
      </c>
      <c r="J891" s="4">
        <f>$G$18+$G$7/$J$18*(-($A$18^2*'Phi(z,A)'!H880)+1)</f>
        <v>3.2539115841878745</v>
      </c>
      <c r="K891" s="4">
        <f t="shared" si="43"/>
        <v>25.891418562949926</v>
      </c>
    </row>
    <row r="892" spans="1:11" ht="12.75">
      <c r="A892">
        <v>0.871</v>
      </c>
      <c r="B892" s="4">
        <f>A892*'Freq res'!$C$11/2</f>
        <v>0.871</v>
      </c>
      <c r="C892" s="4">
        <f>A892*'Freq res'!$E$11/2</f>
        <v>0.3429133858267716</v>
      </c>
      <c r="D892" s="4">
        <f>$G$18+$G$7/$J$18*($A$18^2*'Phi(z,A)'!H881+1)</f>
        <v>3.8971353848482733</v>
      </c>
      <c r="E892" s="4">
        <f t="shared" si="41"/>
        <v>49.2611326066192</v>
      </c>
      <c r="G892" s="4">
        <f t="shared" si="42"/>
        <v>-0.871</v>
      </c>
      <c r="H892" s="4">
        <f>G892*'Freq res'!$C$11/2</f>
        <v>-0.871</v>
      </c>
      <c r="I892" s="4">
        <f>G892*'Freq res'!$E$11/2</f>
        <v>-0.3429133858267716</v>
      </c>
      <c r="J892" s="4">
        <f>$G$18+$G$7/$J$18*(-($A$18^2*'Phi(z,A)'!H881)+1)</f>
        <v>3.2537634454480733</v>
      </c>
      <c r="K892" s="4">
        <f t="shared" si="43"/>
        <v>25.887583324913024</v>
      </c>
    </row>
    <row r="893" spans="1:11" ht="12.75">
      <c r="A893">
        <v>0.872</v>
      </c>
      <c r="B893" s="4">
        <f>A893*'Freq res'!$C$11/2</f>
        <v>0.872</v>
      </c>
      <c r="C893" s="4">
        <f>A893*'Freq res'!$E$11/2</f>
        <v>0.3433070866141732</v>
      </c>
      <c r="D893" s="4">
        <f>$G$18+$G$7/$J$18*($A$18^2*'Phi(z,A)'!H882+1)</f>
        <v>3.8972830270780205</v>
      </c>
      <c r="E893" s="4">
        <f t="shared" si="41"/>
        <v>49.26840616700625</v>
      </c>
      <c r="G893" s="4">
        <f t="shared" si="42"/>
        <v>-0.872</v>
      </c>
      <c r="H893" s="4">
        <f>G893*'Freq res'!$C$11/2</f>
        <v>-0.872</v>
      </c>
      <c r="I893" s="4">
        <f>G893*'Freq res'!$E$11/2</f>
        <v>-0.3433070866141732</v>
      </c>
      <c r="J893" s="4">
        <f>$G$18+$G$7/$J$18*(-($A$18^2*'Phi(z,A)'!H882)+1)</f>
        <v>3.253615803218326</v>
      </c>
      <c r="K893" s="4">
        <f t="shared" si="43"/>
        <v>25.883761506526</v>
      </c>
    </row>
    <row r="894" spans="1:11" ht="12.75">
      <c r="A894">
        <v>0.873</v>
      </c>
      <c r="B894" s="4">
        <f>A894*'Freq res'!$C$11/2</f>
        <v>0.873</v>
      </c>
      <c r="C894" s="4">
        <f>A894*'Freq res'!$E$11/2</f>
        <v>0.3437007874015748</v>
      </c>
      <c r="D894" s="4">
        <f>$G$18+$G$7/$J$18*($A$18^2*'Phi(z,A)'!H883+1)</f>
        <v>3.8974301734224075</v>
      </c>
      <c r="E894" s="4">
        <f t="shared" si="41"/>
        <v>49.27565636627457</v>
      </c>
      <c r="G894" s="4">
        <f t="shared" si="42"/>
        <v>-0.873</v>
      </c>
      <c r="H894" s="4">
        <f>G894*'Freq res'!$C$11/2</f>
        <v>-0.873</v>
      </c>
      <c r="I894" s="4">
        <f>G894*'Freq res'!$E$11/2</f>
        <v>-0.3437007874015748</v>
      </c>
      <c r="J894" s="4">
        <f>$G$18+$G$7/$J$18*(-($A$18^2*'Phi(z,A)'!H883)+1)</f>
        <v>3.253468656873939</v>
      </c>
      <c r="K894" s="4">
        <f t="shared" si="43"/>
        <v>25.879953085845795</v>
      </c>
    </row>
    <row r="895" spans="1:11" ht="12.75">
      <c r="A895">
        <v>0.874</v>
      </c>
      <c r="B895" s="4">
        <f>A895*'Freq res'!$C$11/2</f>
        <v>0.874</v>
      </c>
      <c r="C895" s="4">
        <f>A895*'Freq res'!$E$11/2</f>
        <v>0.34409448818897637</v>
      </c>
      <c r="D895" s="4">
        <f>$G$18+$G$7/$J$18*($A$18^2*'Phi(z,A)'!H884+1)</f>
        <v>3.89757682450801</v>
      </c>
      <c r="E895" s="4">
        <f t="shared" si="41"/>
        <v>49.28288322467481</v>
      </c>
      <c r="G895" s="4">
        <f t="shared" si="42"/>
        <v>-0.874</v>
      </c>
      <c r="H895" s="4">
        <f>G895*'Freq res'!$C$11/2</f>
        <v>-0.874</v>
      </c>
      <c r="I895" s="4">
        <f>G895*'Freq res'!$E$11/2</f>
        <v>-0.34409448818897637</v>
      </c>
      <c r="J895" s="4">
        <f>$G$18+$G$7/$J$18*(-($A$18^2*'Phi(z,A)'!H884)+1)</f>
        <v>3.2533220057883367</v>
      </c>
      <c r="K895" s="4">
        <f t="shared" si="43"/>
        <v>25.876158040910948</v>
      </c>
    </row>
    <row r="896" spans="1:11" ht="12.75">
      <c r="A896">
        <v>0.875</v>
      </c>
      <c r="B896" s="4">
        <f>A896*'Freq res'!$C$11/2</f>
        <v>0.875</v>
      </c>
      <c r="C896" s="4">
        <f>A896*'Freq res'!$E$11/2</f>
        <v>0.3444881889763779</v>
      </c>
      <c r="D896" s="4">
        <f>$G$18+$G$7/$J$18*($A$18^2*'Phi(z,A)'!H885+1)</f>
        <v>3.8977229809632763</v>
      </c>
      <c r="E896" s="4">
        <f t="shared" si="41"/>
        <v>49.290086762601206</v>
      </c>
      <c r="G896" s="4">
        <f t="shared" si="42"/>
        <v>-0.875</v>
      </c>
      <c r="H896" s="4">
        <f>G896*'Freq res'!$C$11/2</f>
        <v>-0.875</v>
      </c>
      <c r="I896" s="4">
        <f>G896*'Freq res'!$E$11/2</f>
        <v>-0.3444881889763779</v>
      </c>
      <c r="J896" s="4">
        <f>$G$18+$G$7/$J$18*(-($A$18^2*'Phi(z,A)'!H885)+1)</f>
        <v>3.2531758493330702</v>
      </c>
      <c r="K896" s="4">
        <f t="shared" si="43"/>
        <v>25.872376349741792</v>
      </c>
    </row>
    <row r="897" spans="1:11" ht="12.75">
      <c r="A897">
        <v>0.876</v>
      </c>
      <c r="B897" s="4">
        <f>A897*'Freq res'!$C$11/2</f>
        <v>0.876</v>
      </c>
      <c r="C897" s="4">
        <f>A897*'Freq res'!$E$11/2</f>
        <v>0.3448818897637795</v>
      </c>
      <c r="D897" s="4">
        <f>$G$18+$G$7/$J$18*($A$18^2*'Phi(z,A)'!H886+1)</f>
        <v>3.8978686434185237</v>
      </c>
      <c r="E897" s="4">
        <f t="shared" si="41"/>
        <v>49.297267000591255</v>
      </c>
      <c r="G897" s="4">
        <f t="shared" si="42"/>
        <v>-0.876</v>
      </c>
      <c r="H897" s="4">
        <f>G897*'Freq res'!$C$11/2</f>
        <v>-0.876</v>
      </c>
      <c r="I897" s="4">
        <f>G897*'Freq res'!$E$11/2</f>
        <v>-0.3448818897637795</v>
      </c>
      <c r="J897" s="4">
        <f>$G$18+$G$7/$J$18*(-($A$18^2*'Phi(z,A)'!H886)+1)</f>
        <v>3.253030186877823</v>
      </c>
      <c r="K897" s="4">
        <f t="shared" si="43"/>
        <v>25.86860799034051</v>
      </c>
    </row>
    <row r="898" spans="1:11" ht="12.75">
      <c r="A898">
        <v>0.877</v>
      </c>
      <c r="B898" s="4">
        <f>A898*'Freq res'!$C$11/2</f>
        <v>0.877</v>
      </c>
      <c r="C898" s="4">
        <f>A898*'Freq res'!$E$11/2</f>
        <v>0.34527559055118107</v>
      </c>
      <c r="D898" s="4">
        <f>$G$18+$G$7/$J$18*($A$18^2*'Phi(z,A)'!H887+1)</f>
        <v>3.8980138125059267</v>
      </c>
      <c r="E898" s="4">
        <f t="shared" si="41"/>
        <v>49.304423959325206</v>
      </c>
      <c r="G898" s="4">
        <f t="shared" si="42"/>
        <v>-0.877</v>
      </c>
      <c r="H898" s="4">
        <f>G898*'Freq res'!$C$11/2</f>
        <v>-0.877</v>
      </c>
      <c r="I898" s="4">
        <f>G898*'Freq res'!$E$11/2</f>
        <v>-0.34527559055118107</v>
      </c>
      <c r="J898" s="4">
        <f>$G$18+$G$7/$J$18*(-($A$18^2*'Phi(z,A)'!H887)+1)</f>
        <v>3.25288501779042</v>
      </c>
      <c r="K898" s="4">
        <f t="shared" si="43"/>
        <v>25.864852940691325</v>
      </c>
    </row>
    <row r="899" spans="1:11" ht="12.75">
      <c r="A899">
        <v>0.878</v>
      </c>
      <c r="B899" s="4">
        <f>A899*'Freq res'!$C$11/2</f>
        <v>0.878</v>
      </c>
      <c r="C899" s="4">
        <f>A899*'Freq res'!$E$11/2</f>
        <v>0.34566929133858265</v>
      </c>
      <c r="D899" s="4">
        <f>$G$18+$G$7/$J$18*($A$18^2*'Phi(z,A)'!H888+1)</f>
        <v>3.898158488859514</v>
      </c>
      <c r="E899" s="4">
        <f t="shared" si="41"/>
        <v>49.311557659625805</v>
      </c>
      <c r="G899" s="4">
        <f t="shared" si="42"/>
        <v>-0.878</v>
      </c>
      <c r="H899" s="4">
        <f>G899*'Freq res'!$C$11/2</f>
        <v>-0.878</v>
      </c>
      <c r="I899" s="4">
        <f>G899*'Freq res'!$E$11/2</f>
        <v>-0.34566929133858265</v>
      </c>
      <c r="J899" s="4">
        <f>$G$18+$G$7/$J$18*(-($A$18^2*'Phi(z,A)'!H888)+1)</f>
        <v>3.2527403414368323</v>
      </c>
      <c r="K899" s="4">
        <f t="shared" si="43"/>
        <v>25.861111178760552</v>
      </c>
    </row>
    <row r="900" spans="1:11" ht="12.75">
      <c r="A900">
        <v>0.879</v>
      </c>
      <c r="B900" s="4">
        <f>A900*'Freq res'!$C$11/2</f>
        <v>0.879</v>
      </c>
      <c r="C900" s="4">
        <f>A900*'Freq res'!$E$11/2</f>
        <v>0.34606299212598424</v>
      </c>
      <c r="D900" s="4">
        <f>$G$18+$G$7/$J$18*($A$18^2*'Phi(z,A)'!H889+1)</f>
        <v>3.898302673115159</v>
      </c>
      <c r="E900" s="4">
        <f t="shared" si="41"/>
        <v>49.318668122457716</v>
      </c>
      <c r="G900" s="4">
        <f t="shared" si="42"/>
        <v>-0.879</v>
      </c>
      <c r="H900" s="4">
        <f>G900*'Freq res'!$C$11/2</f>
        <v>-0.879</v>
      </c>
      <c r="I900" s="4">
        <f>G900*'Freq res'!$E$11/2</f>
        <v>-0.34606299212598424</v>
      </c>
      <c r="J900" s="4">
        <f>$G$18+$G$7/$J$18*(-($A$18^2*'Phi(z,A)'!H889)+1)</f>
        <v>3.2525961571811877</v>
      </c>
      <c r="K900" s="4">
        <f t="shared" si="43"/>
        <v>25.857382682496787</v>
      </c>
    </row>
    <row r="901" spans="1:11" ht="12.75">
      <c r="A901">
        <v>0.88</v>
      </c>
      <c r="B901" s="4">
        <f>A901*'Freq res'!$C$11/2</f>
        <v>0.88</v>
      </c>
      <c r="C901" s="4">
        <f>A901*'Freq res'!$E$11/2</f>
        <v>0.3464566929133858</v>
      </c>
      <c r="D901" s="4">
        <f>$G$18+$G$7/$J$18*($A$18^2*'Phi(z,A)'!H890+1)</f>
        <v>3.898446365910572</v>
      </c>
      <c r="E901" s="4">
        <f t="shared" si="41"/>
        <v>49.32575536892721</v>
      </c>
      <c r="G901" s="4">
        <f t="shared" si="42"/>
        <v>-0.88</v>
      </c>
      <c r="H901" s="4">
        <f>G901*'Freq res'!$C$11/2</f>
        <v>-0.88</v>
      </c>
      <c r="I901" s="4">
        <f>G901*'Freq res'!$E$11/2</f>
        <v>-0.3464566929133858</v>
      </c>
      <c r="J901" s="4">
        <f>$G$18+$G$7/$J$18*(-($A$18^2*'Phi(z,A)'!H890)+1)</f>
        <v>3.2524524643857746</v>
      </c>
      <c r="K901" s="4">
        <f t="shared" si="43"/>
        <v>25.85366742983099</v>
      </c>
    </row>
    <row r="902" spans="1:11" ht="12.75">
      <c r="A902">
        <v>0.881</v>
      </c>
      <c r="B902" s="4">
        <f>A902*'Freq res'!$C$11/2</f>
        <v>0.881</v>
      </c>
      <c r="C902" s="4">
        <f>A902*'Freq res'!$E$11/2</f>
        <v>0.34685039370078735</v>
      </c>
      <c r="D902" s="4">
        <f>$G$18+$G$7/$J$18*($A$18^2*'Phi(z,A)'!H891+1)</f>
        <v>3.8985895678852946</v>
      </c>
      <c r="E902" s="4">
        <f t="shared" si="41"/>
        <v>49.332819420281716</v>
      </c>
      <c r="G902" s="4">
        <f t="shared" si="42"/>
        <v>-0.881</v>
      </c>
      <c r="H902" s="4">
        <f>G902*'Freq res'!$C$11/2</f>
        <v>-0.881</v>
      </c>
      <c r="I902" s="4">
        <f>G902*'Freq res'!$E$11/2</f>
        <v>-0.34685039370078735</v>
      </c>
      <c r="J902" s="4">
        <f>$G$18+$G$7/$J$18*(-($A$18^2*'Phi(z,A)'!H891)+1)</f>
        <v>3.252309262411052</v>
      </c>
      <c r="K902" s="4">
        <f t="shared" si="43"/>
        <v>25.849965398676623</v>
      </c>
    </row>
    <row r="903" spans="1:11" ht="12.75">
      <c r="A903">
        <v>0.882</v>
      </c>
      <c r="B903" s="4">
        <f>A903*'Freq res'!$C$11/2</f>
        <v>0.882</v>
      </c>
      <c r="C903" s="4">
        <f>A903*'Freq res'!$E$11/2</f>
        <v>0.34724409448818894</v>
      </c>
      <c r="D903" s="4">
        <f>$G$18+$G$7/$J$18*($A$18^2*'Phi(z,A)'!H892+1)</f>
        <v>3.898732279680692</v>
      </c>
      <c r="E903" s="4">
        <f t="shared" si="41"/>
        <v>49.339860297909375</v>
      </c>
      <c r="G903" s="4">
        <f t="shared" si="42"/>
        <v>-0.882</v>
      </c>
      <c r="H903" s="4">
        <f>G903*'Freq res'!$C$11/2</f>
        <v>-0.882</v>
      </c>
      <c r="I903" s="4">
        <f>G903*'Freq res'!$E$11/2</f>
        <v>-0.34724409448818894</v>
      </c>
      <c r="J903" s="4">
        <f>$G$18+$G$7/$J$18*(-($A$18^2*'Phi(z,A)'!H892)+1)</f>
        <v>3.2521665506156547</v>
      </c>
      <c r="K903" s="4">
        <f t="shared" si="43"/>
        <v>25.846276566929784</v>
      </c>
    </row>
    <row r="904" spans="1:11" ht="12.75">
      <c r="A904">
        <v>0.883</v>
      </c>
      <c r="B904" s="4">
        <f>A904*'Freq res'!$C$11/2</f>
        <v>0.883</v>
      </c>
      <c r="C904" s="4">
        <f>A904*'Freq res'!$E$11/2</f>
        <v>0.3476377952755905</v>
      </c>
      <c r="D904" s="4">
        <f>$G$18+$G$7/$J$18*($A$18^2*'Phi(z,A)'!H893+1)</f>
        <v>3.898874501939944</v>
      </c>
      <c r="E904" s="4">
        <f t="shared" si="41"/>
        <v>49.34687802333869</v>
      </c>
      <c r="G904" s="4">
        <f t="shared" si="42"/>
        <v>-0.883</v>
      </c>
      <c r="H904" s="4">
        <f>G904*'Freq res'!$C$11/2</f>
        <v>-0.883</v>
      </c>
      <c r="I904" s="4">
        <f>G904*'Freq res'!$E$11/2</f>
        <v>-0.3476377952755905</v>
      </c>
      <c r="J904" s="4">
        <f>$G$18+$G$7/$J$18*(-($A$18^2*'Phi(z,A)'!H893)+1)</f>
        <v>3.2520243283564025</v>
      </c>
      <c r="K904" s="4">
        <f t="shared" si="43"/>
        <v>25.842600912469315</v>
      </c>
    </row>
    <row r="905" spans="1:11" ht="12.75">
      <c r="A905">
        <v>0.884</v>
      </c>
      <c r="B905" s="4">
        <f>A905*'Freq res'!$C$11/2</f>
        <v>0.884</v>
      </c>
      <c r="C905" s="4">
        <f>A905*'Freq res'!$E$11/2</f>
        <v>0.3480314960629921</v>
      </c>
      <c r="D905" s="4">
        <f>$G$18+$G$7/$J$18*($A$18^2*'Phi(z,A)'!H894+1)</f>
        <v>3.89901623530804</v>
      </c>
      <c r="E905" s="4">
        <f t="shared" si="41"/>
        <v>49.35387261823801</v>
      </c>
      <c r="G905" s="4">
        <f t="shared" si="42"/>
        <v>-0.884</v>
      </c>
      <c r="H905" s="4">
        <f>G905*'Freq res'!$C$11/2</f>
        <v>-0.884</v>
      </c>
      <c r="I905" s="4">
        <f>G905*'Freq res'!$E$11/2</f>
        <v>-0.3480314960629921</v>
      </c>
      <c r="J905" s="4">
        <f>$G$18+$G$7/$J$18*(-($A$18^2*'Phi(z,A)'!H894)+1)</f>
        <v>3.2518825949883063</v>
      </c>
      <c r="K905" s="4">
        <f t="shared" si="43"/>
        <v>25.83893841315694</v>
      </c>
    </row>
    <row r="906" spans="1:11" ht="12.75">
      <c r="A906">
        <v>0.885</v>
      </c>
      <c r="B906" s="4">
        <f>A906*'Freq res'!$C$11/2</f>
        <v>0.885</v>
      </c>
      <c r="C906" s="4">
        <f>A906*'Freq res'!$E$11/2</f>
        <v>0.3484251968503937</v>
      </c>
      <c r="D906" s="4">
        <f>$G$18+$G$7/$J$18*($A$18^2*'Phi(z,A)'!H895+1)</f>
        <v>3.8991574804317715</v>
      </c>
      <c r="E906" s="4">
        <f t="shared" si="41"/>
        <v>49.36084410441521</v>
      </c>
      <c r="G906" s="4">
        <f t="shared" si="42"/>
        <v>-0.885</v>
      </c>
      <c r="H906" s="4">
        <f>G906*'Freq res'!$C$11/2</f>
        <v>-0.885</v>
      </c>
      <c r="I906" s="4">
        <f>G906*'Freq res'!$E$11/2</f>
        <v>-0.3484251968503937</v>
      </c>
      <c r="J906" s="4">
        <f>$G$18+$G$7/$J$18*(-($A$18^2*'Phi(z,A)'!H895)+1)</f>
        <v>3.251741349864575</v>
      </c>
      <c r="K906" s="4">
        <f t="shared" si="43"/>
        <v>25.835289046837353</v>
      </c>
    </row>
    <row r="907" spans="1:11" ht="12.75">
      <c r="A907">
        <v>0.886</v>
      </c>
      <c r="B907" s="4">
        <f>A907*'Freq res'!$C$11/2</f>
        <v>0.886</v>
      </c>
      <c r="C907" s="4">
        <f>A907*'Freq res'!$E$11/2</f>
        <v>0.3488188976377953</v>
      </c>
      <c r="D907" s="4">
        <f>$G$18+$G$7/$J$18*($A$18^2*'Phi(z,A)'!H896+1)</f>
        <v>3.8992982379597216</v>
      </c>
      <c r="E907" s="4">
        <f t="shared" si="41"/>
        <v>49.36779250381717</v>
      </c>
      <c r="G907" s="4">
        <f t="shared" si="42"/>
        <v>-0.886</v>
      </c>
      <c r="H907" s="4">
        <f>G907*'Freq res'!$C$11/2</f>
        <v>-0.886</v>
      </c>
      <c r="I907" s="4">
        <f>G907*'Freq res'!$E$11/2</f>
        <v>-0.3488188976377953</v>
      </c>
      <c r="J907" s="4">
        <f>$G$18+$G$7/$J$18*(-($A$18^2*'Phi(z,A)'!H896)+1)</f>
        <v>3.251600592336625</v>
      </c>
      <c r="K907" s="4">
        <f t="shared" si="43"/>
        <v>25.831652791338414</v>
      </c>
    </row>
    <row r="908" spans="1:11" ht="12.75">
      <c r="A908">
        <v>0.887</v>
      </c>
      <c r="B908" s="4">
        <f>A908*'Freq res'!$C$11/2</f>
        <v>0.887</v>
      </c>
      <c r="C908" s="4">
        <f>A908*'Freq res'!$E$11/2</f>
        <v>0.3492125984251968</v>
      </c>
      <c r="D908" s="4">
        <f>$G$18+$G$7/$J$18*($A$18^2*'Phi(z,A)'!H897+1)</f>
        <v>3.899438508542263</v>
      </c>
      <c r="E908" s="4">
        <f t="shared" si="41"/>
        <v>49.37471783852947</v>
      </c>
      <c r="G908" s="4">
        <f t="shared" si="42"/>
        <v>-0.887</v>
      </c>
      <c r="H908" s="4">
        <f>G908*'Freq res'!$C$11/2</f>
        <v>-0.887</v>
      </c>
      <c r="I908" s="4">
        <f>G908*'Freq res'!$E$11/2</f>
        <v>-0.3492125984251968</v>
      </c>
      <c r="J908" s="4">
        <f>$G$18+$G$7/$J$18*(-($A$18^2*'Phi(z,A)'!H897)+1)</f>
        <v>3.2514603217540836</v>
      </c>
      <c r="K908" s="4">
        <f t="shared" si="43"/>
        <v>25.828029624471174</v>
      </c>
    </row>
    <row r="909" spans="1:11" ht="12.75">
      <c r="A909">
        <v>0.888</v>
      </c>
      <c r="B909" s="4">
        <f>A909*'Freq res'!$C$11/2</f>
        <v>0.888</v>
      </c>
      <c r="C909" s="4">
        <f>A909*'Freq res'!$E$11/2</f>
        <v>0.3496062992125984</v>
      </c>
      <c r="D909" s="4">
        <f>$G$18+$G$7/$J$18*($A$18^2*'Phi(z,A)'!H898+1)</f>
        <v>3.899578292831545</v>
      </c>
      <c r="E909" s="4">
        <f t="shared" si="41"/>
        <v>49.381620130775794</v>
      </c>
      <c r="G909" s="4">
        <f t="shared" si="42"/>
        <v>-0.888</v>
      </c>
      <c r="H909" s="4">
        <f>G909*'Freq res'!$C$11/2</f>
        <v>-0.888</v>
      </c>
      <c r="I909" s="4">
        <f>G909*'Freq res'!$E$11/2</f>
        <v>-0.3496062992125984</v>
      </c>
      <c r="J909" s="4">
        <f>$G$18+$G$7/$J$18*(-($A$18^2*'Phi(z,A)'!H898)+1)</f>
        <v>3.2513205374648013</v>
      </c>
      <c r="K909" s="4">
        <f t="shared" si="43"/>
        <v>25.824419524030095</v>
      </c>
    </row>
    <row r="910" spans="1:11" ht="12.75">
      <c r="A910">
        <v>0.889</v>
      </c>
      <c r="B910" s="4">
        <f>A910*'Freq res'!$C$11/2</f>
        <v>0.889</v>
      </c>
      <c r="C910" s="4">
        <f>A910*'Freq res'!$E$11/2</f>
        <v>0.35</v>
      </c>
      <c r="D910" s="4">
        <f>$G$18+$G$7/$J$18*($A$18^2*'Phi(z,A)'!H899+1)</f>
        <v>3.8997175914814908</v>
      </c>
      <c r="E910" s="4">
        <f t="shared" si="41"/>
        <v>49.38849940291769</v>
      </c>
      <c r="G910" s="4">
        <f t="shared" si="42"/>
        <v>-0.889</v>
      </c>
      <c r="H910" s="4">
        <f>G910*'Freq res'!$C$11/2</f>
        <v>-0.889</v>
      </c>
      <c r="I910" s="4">
        <f>G910*'Freq res'!$E$11/2</f>
        <v>-0.35</v>
      </c>
      <c r="J910" s="4">
        <f>$G$18+$G$7/$J$18*(-($A$18^2*'Phi(z,A)'!H899)+1)</f>
        <v>3.2511812388148558</v>
      </c>
      <c r="K910" s="4">
        <f t="shared" si="43"/>
        <v>25.820822467793125</v>
      </c>
    </row>
    <row r="911" spans="1:11" ht="12.75">
      <c r="A911">
        <v>0.89</v>
      </c>
      <c r="B911" s="4">
        <f>A911*'Freq res'!$C$11/2</f>
        <v>0.89</v>
      </c>
      <c r="C911" s="4">
        <f>A911*'Freq res'!$E$11/2</f>
        <v>0.35039370078740156</v>
      </c>
      <c r="D911" s="4">
        <f>$G$18+$G$7/$J$18*($A$18^2*'Phi(z,A)'!H900+1)</f>
        <v>3.899856405147787</v>
      </c>
      <c r="E911" s="4">
        <f t="shared" si="41"/>
        <v>49.39535567745398</v>
      </c>
      <c r="G911" s="4">
        <f t="shared" si="42"/>
        <v>-0.89</v>
      </c>
      <c r="H911" s="4">
        <f>G911*'Freq res'!$C$11/2</f>
        <v>-0.89</v>
      </c>
      <c r="I911" s="4">
        <f>G911*'Freq res'!$E$11/2</f>
        <v>-0.35039370078740156</v>
      </c>
      <c r="J911" s="4">
        <f>$G$18+$G$7/$J$18*(-($A$18^2*'Phi(z,A)'!H900)+1)</f>
        <v>3.2510424251485595</v>
      </c>
      <c r="K911" s="4">
        <f t="shared" si="43"/>
        <v>25.81723843352181</v>
      </c>
    </row>
    <row r="912" spans="1:11" ht="12.75">
      <c r="A912">
        <v>0.891</v>
      </c>
      <c r="B912" s="4">
        <f>A912*'Freq res'!$C$11/2</f>
        <v>0.891</v>
      </c>
      <c r="C912" s="4">
        <f>A912*'Freq res'!$E$11/2</f>
        <v>0.35078740157480315</v>
      </c>
      <c r="D912" s="4">
        <f>$G$18+$G$7/$J$18*($A$18^2*'Phi(z,A)'!H901+1)</f>
        <v>3.8999947344878785</v>
      </c>
      <c r="E912" s="4">
        <f t="shared" si="41"/>
        <v>49.40218897702043</v>
      </c>
      <c r="G912" s="4">
        <f t="shared" si="42"/>
        <v>-0.891</v>
      </c>
      <c r="H912" s="4">
        <f>G912*'Freq res'!$C$11/2</f>
        <v>-0.891</v>
      </c>
      <c r="I912" s="4">
        <f>G912*'Freq res'!$E$11/2</f>
        <v>-0.35078740157480315</v>
      </c>
      <c r="J912" s="4">
        <f>$G$18+$G$7/$J$18*(-($A$18^2*'Phi(z,A)'!H901)+1)</f>
        <v>3.250904095808468</v>
      </c>
      <c r="K912" s="4">
        <f t="shared" si="43"/>
        <v>25.81366739896144</v>
      </c>
    </row>
    <row r="913" spans="1:11" ht="12.75">
      <c r="A913">
        <v>0.892</v>
      </c>
      <c r="B913" s="4">
        <f>A913*'Freq res'!$C$11/2</f>
        <v>0.892</v>
      </c>
      <c r="C913" s="4">
        <f>A913*'Freq res'!$E$11/2</f>
        <v>0.3511811023622047</v>
      </c>
      <c r="D913" s="4">
        <f>$G$18+$G$7/$J$18*($A$18^2*'Phi(z,A)'!H902+1)</f>
        <v>3.900132580160959</v>
      </c>
      <c r="E913" s="4">
        <f t="shared" si="41"/>
        <v>49.40899932438929</v>
      </c>
      <c r="G913" s="4">
        <f t="shared" si="42"/>
        <v>-0.892</v>
      </c>
      <c r="H913" s="4">
        <f>G913*'Freq res'!$C$11/2</f>
        <v>-0.892</v>
      </c>
      <c r="I913" s="4">
        <f>G913*'Freq res'!$E$11/2</f>
        <v>-0.3511811023622047</v>
      </c>
      <c r="J913" s="4">
        <f>$G$18+$G$7/$J$18*(-($A$18^2*'Phi(z,A)'!H902)+1)</f>
        <v>3.2507662501353876</v>
      </c>
      <c r="K913" s="4">
        <f t="shared" si="43"/>
        <v>25.810109341841176</v>
      </c>
    </row>
    <row r="914" spans="1:11" ht="12.75">
      <c r="A914">
        <v>0.893</v>
      </c>
      <c r="B914" s="4">
        <f>A914*'Freq res'!$C$11/2</f>
        <v>0.893</v>
      </c>
      <c r="C914" s="4">
        <f>A914*'Freq res'!$E$11/2</f>
        <v>0.35157480314960626</v>
      </c>
      <c r="D914" s="4">
        <f>$G$18+$G$7/$J$18*($A$18^2*'Phi(z,A)'!H903+1)</f>
        <v>3.9002699428279657</v>
      </c>
      <c r="E914" s="4">
        <f t="shared" si="41"/>
        <v>49.415786742468875</v>
      </c>
      <c r="G914" s="4">
        <f t="shared" si="42"/>
        <v>-0.893</v>
      </c>
      <c r="H914" s="4">
        <f>G914*'Freq res'!$C$11/2</f>
        <v>-0.893</v>
      </c>
      <c r="I914" s="4">
        <f>G914*'Freq res'!$E$11/2</f>
        <v>-0.35157480314960626</v>
      </c>
      <c r="J914" s="4">
        <f>$G$18+$G$7/$J$18*(-($A$18^2*'Phi(z,A)'!H903)+1)</f>
        <v>3.250628887468381</v>
      </c>
      <c r="K914" s="4">
        <f t="shared" si="43"/>
        <v>25.80656423987415</v>
      </c>
    </row>
    <row r="915" spans="1:11" ht="12.75">
      <c r="A915">
        <v>0.894</v>
      </c>
      <c r="B915" s="4">
        <f>A915*'Freq res'!$C$11/2</f>
        <v>0.894</v>
      </c>
      <c r="C915" s="4">
        <f>A915*'Freq res'!$E$11/2</f>
        <v>0.35196850393700785</v>
      </c>
      <c r="D915" s="4">
        <f>$G$18+$G$7/$J$18*($A$18^2*'Phi(z,A)'!H904+1)</f>
        <v>3.90040682315157</v>
      </c>
      <c r="E915" s="4">
        <f t="shared" si="41"/>
        <v>49.42255125430306</v>
      </c>
      <c r="G915" s="4">
        <f t="shared" si="42"/>
        <v>-0.894</v>
      </c>
      <c r="H915" s="4">
        <f>G915*'Freq res'!$C$11/2</f>
        <v>-0.894</v>
      </c>
      <c r="I915" s="4">
        <f>G915*'Freq res'!$E$11/2</f>
        <v>-0.35196850393700785</v>
      </c>
      <c r="J915" s="4">
        <f>$G$18+$G$7/$J$18*(-($A$18^2*'Phi(z,A)'!H904)+1)</f>
        <v>3.2504920071447767</v>
      </c>
      <c r="K915" s="4">
        <f t="shared" si="43"/>
        <v>25.803032070757627</v>
      </c>
    </row>
    <row r="916" spans="1:11" ht="12.75">
      <c r="A916">
        <v>0.895</v>
      </c>
      <c r="B916" s="4">
        <f>A916*'Freq res'!$C$11/2</f>
        <v>0.895</v>
      </c>
      <c r="C916" s="4">
        <f>A916*'Freq res'!$E$11/2</f>
        <v>0.35236220472440943</v>
      </c>
      <c r="D916" s="4">
        <f>$G$18+$G$7/$J$18*($A$18^2*'Phi(z,A)'!H905+1)</f>
        <v>3.900543221796171</v>
      </c>
      <c r="E916" s="4">
        <f t="shared" si="41"/>
        <v>49.42929288307094</v>
      </c>
      <c r="G916" s="4">
        <f t="shared" si="42"/>
        <v>-0.895</v>
      </c>
      <c r="H916" s="4">
        <f>G916*'Freq res'!$C$11/2</f>
        <v>-0.895</v>
      </c>
      <c r="I916" s="4">
        <f>G916*'Freq res'!$E$11/2</f>
        <v>-0.35236220472440943</v>
      </c>
      <c r="J916" s="4">
        <f>$G$18+$G$7/$J$18*(-($A$18^2*'Phi(z,A)'!H905)+1)</f>
        <v>3.2503556085001755</v>
      </c>
      <c r="K916" s="4">
        <f t="shared" si="43"/>
        <v>25.799512812173077</v>
      </c>
    </row>
    <row r="917" spans="1:11" ht="12.75">
      <c r="A917">
        <v>0.896</v>
      </c>
      <c r="B917" s="4">
        <f>A917*'Freq res'!$C$11/2</f>
        <v>0.896</v>
      </c>
      <c r="C917" s="4">
        <f>A917*'Freq res'!$E$11/2</f>
        <v>0.352755905511811</v>
      </c>
      <c r="D917" s="4">
        <f>$G$18+$G$7/$J$18*($A$18^2*'Phi(z,A)'!H906+1)</f>
        <v>3.900679139427889</v>
      </c>
      <c r="E917" s="4">
        <f aca="true" t="shared" si="44" ref="E917:E980">EXP(D917)</f>
        <v>49.43601165208635</v>
      </c>
      <c r="G917" s="4">
        <f aca="true" t="shared" si="45" ref="G917:G980">-A917</f>
        <v>-0.896</v>
      </c>
      <c r="H917" s="4">
        <f>G917*'Freq res'!$C$11/2</f>
        <v>-0.896</v>
      </c>
      <c r="I917" s="4">
        <f>G917*'Freq res'!$E$11/2</f>
        <v>-0.352755905511811</v>
      </c>
      <c r="J917" s="4">
        <f>$G$18+$G$7/$J$18*(-($A$18^2*'Phi(z,A)'!H906)+1)</f>
        <v>3.2502196908684575</v>
      </c>
      <c r="K917" s="4">
        <f aca="true" t="shared" si="46" ref="K917:K980">EXP(J917)</f>
        <v>25.79600644178635</v>
      </c>
    </row>
    <row r="918" spans="1:11" ht="12.75">
      <c r="A918">
        <v>0.897</v>
      </c>
      <c r="B918" s="4">
        <f>A918*'Freq res'!$C$11/2</f>
        <v>0.897</v>
      </c>
      <c r="C918" s="4">
        <f>A918*'Freq res'!$E$11/2</f>
        <v>0.3531496062992126</v>
      </c>
      <c r="D918" s="4">
        <f>$G$18+$G$7/$J$18*($A$18^2*'Phi(z,A)'!H907+1)</f>
        <v>3.9008145767145566</v>
      </c>
      <c r="E918" s="4">
        <f t="shared" si="44"/>
        <v>49.44270758479742</v>
      </c>
      <c r="G918" s="4">
        <f t="shared" si="45"/>
        <v>-0.897</v>
      </c>
      <c r="H918" s="4">
        <f>G918*'Freq res'!$C$11/2</f>
        <v>-0.897</v>
      </c>
      <c r="I918" s="4">
        <f>G918*'Freq res'!$E$11/2</f>
        <v>-0.3531496062992126</v>
      </c>
      <c r="J918" s="4">
        <f>$G$18+$G$7/$J$18*(-($A$18^2*'Phi(z,A)'!H907)+1)</f>
        <v>3.25008425358179</v>
      </c>
      <c r="K918" s="4">
        <f t="shared" si="46"/>
        <v>25.792512937247743</v>
      </c>
    </row>
    <row r="919" spans="1:11" ht="12.75">
      <c r="A919">
        <v>0.898</v>
      </c>
      <c r="B919" s="4">
        <f>A919*'Freq res'!$C$11/2</f>
        <v>0.898</v>
      </c>
      <c r="C919" s="4">
        <f>A919*'Freq res'!$E$11/2</f>
        <v>0.35354330708661413</v>
      </c>
      <c r="D919" s="4">
        <f>$G$18+$G$7/$J$18*($A$18^2*'Phi(z,A)'!H908+1)</f>
        <v>3.900949534325712</v>
      </c>
      <c r="E919" s="4">
        <f t="shared" si="44"/>
        <v>49.44938070478615</v>
      </c>
      <c r="G919" s="4">
        <f t="shared" si="45"/>
        <v>-0.898</v>
      </c>
      <c r="H919" s="4">
        <f>G919*'Freq res'!$C$11/2</f>
        <v>-0.898</v>
      </c>
      <c r="I919" s="4">
        <f>G919*'Freq res'!$E$11/2</f>
        <v>-0.35354330708661413</v>
      </c>
      <c r="J919" s="4">
        <f>$G$18+$G$7/$J$18*(-($A$18^2*'Phi(z,A)'!H908)+1)</f>
        <v>3.2499492959706346</v>
      </c>
      <c r="K919" s="4">
        <f t="shared" si="46"/>
        <v>25.789032276192174</v>
      </c>
    </row>
    <row r="920" spans="1:11" ht="12.75">
      <c r="A920">
        <v>0.899</v>
      </c>
      <c r="B920" s="4">
        <f>A920*'Freq res'!$C$11/2</f>
        <v>0.899</v>
      </c>
      <c r="C920" s="4">
        <f>A920*'Freq res'!$E$11/2</f>
        <v>0.3539370078740157</v>
      </c>
      <c r="D920" s="4">
        <f>$G$18+$G$7/$J$18*($A$18^2*'Phi(z,A)'!H909+1)</f>
        <v>3.9010840129325906</v>
      </c>
      <c r="E920" s="4">
        <f t="shared" si="44"/>
        <v>49.45603103576794</v>
      </c>
      <c r="G920" s="4">
        <f t="shared" si="45"/>
        <v>-0.899</v>
      </c>
      <c r="H920" s="4">
        <f>G920*'Freq res'!$C$11/2</f>
        <v>-0.899</v>
      </c>
      <c r="I920" s="4">
        <f>G920*'Freq res'!$E$11/2</f>
        <v>-0.3539370078740157</v>
      </c>
      <c r="J920" s="4">
        <f>$G$18+$G$7/$J$18*(-($A$18^2*'Phi(z,A)'!H909)+1)</f>
        <v>3.249814817363756</v>
      </c>
      <c r="K920" s="4">
        <f t="shared" si="46"/>
        <v>25.78556443623929</v>
      </c>
    </row>
    <row r="921" spans="1:11" ht="12.75">
      <c r="A921">
        <v>0.9</v>
      </c>
      <c r="B921" s="4">
        <f>A921*'Freq res'!$C$11/2</f>
        <v>0.9</v>
      </c>
      <c r="C921" s="4">
        <f>A921*'Freq res'!$E$11/2</f>
        <v>0.3543307086614173</v>
      </c>
      <c r="D921" s="4">
        <f>$G$18+$G$7/$J$18*($A$18^2*'Phi(z,A)'!H910+1)</f>
        <v>3.9012180132081196</v>
      </c>
      <c r="E921" s="4">
        <f t="shared" si="44"/>
        <v>49.46265860159121</v>
      </c>
      <c r="G921" s="4">
        <f t="shared" si="45"/>
        <v>-0.9</v>
      </c>
      <c r="H921" s="4">
        <f>G921*'Freq res'!$C$11/2</f>
        <v>-0.9</v>
      </c>
      <c r="I921" s="4">
        <f>G921*'Freq res'!$E$11/2</f>
        <v>-0.3543307086614173</v>
      </c>
      <c r="J921" s="4">
        <f>$G$18+$G$7/$J$18*(-($A$18^2*'Phi(z,A)'!H910)+1)</f>
        <v>3.249680817088227</v>
      </c>
      <c r="K921" s="4">
        <f t="shared" si="46"/>
        <v>25.782109394993572</v>
      </c>
    </row>
    <row r="922" spans="1:11" ht="12.75">
      <c r="A922">
        <v>0.901</v>
      </c>
      <c r="B922" s="4">
        <f>A922*'Freq res'!$C$11/2</f>
        <v>0.901</v>
      </c>
      <c r="C922" s="4">
        <f>A922*'Freq res'!$E$11/2</f>
        <v>0.3547244094488189</v>
      </c>
      <c r="D922" s="4">
        <f>$G$18+$G$7/$J$18*($A$18^2*'Phi(z,A)'!H911+1)</f>
        <v>3.9013515358269086</v>
      </c>
      <c r="E922" s="4">
        <f t="shared" si="44"/>
        <v>49.46926342623689</v>
      </c>
      <c r="G922" s="4">
        <f t="shared" si="45"/>
        <v>-0.901</v>
      </c>
      <c r="H922" s="4">
        <f>G922*'Freq res'!$C$11/2</f>
        <v>-0.901</v>
      </c>
      <c r="I922" s="4">
        <f>G922*'Freq res'!$E$11/2</f>
        <v>-0.3547244094488189</v>
      </c>
      <c r="J922" s="4">
        <f>$G$18+$G$7/$J$18*(-($A$18^2*'Phi(z,A)'!H911)+1)</f>
        <v>3.249547294469438</v>
      </c>
      <c r="K922" s="4">
        <f t="shared" si="46"/>
        <v>25.778667130044475</v>
      </c>
    </row>
    <row r="923" spans="1:11" ht="12.75">
      <c r="A923">
        <v>0.902</v>
      </c>
      <c r="B923" s="4">
        <f>A923*'Freq res'!$C$11/2</f>
        <v>0.902</v>
      </c>
      <c r="C923" s="4">
        <f>A923*'Freq res'!$E$11/2</f>
        <v>0.3551181102362205</v>
      </c>
      <c r="D923" s="4">
        <f>$G$18+$G$7/$J$18*($A$18^2*'Phi(z,A)'!H912+1)</f>
        <v>3.9014845814652435</v>
      </c>
      <c r="E923" s="4">
        <f t="shared" si="44"/>
        <v>49.47584553381804</v>
      </c>
      <c r="G923" s="4">
        <f t="shared" si="45"/>
        <v>-0.902</v>
      </c>
      <c r="H923" s="4">
        <f>G923*'Freq res'!$C$11/2</f>
        <v>-0.902</v>
      </c>
      <c r="I923" s="4">
        <f>G923*'Freq res'!$E$11/2</f>
        <v>-0.3551181102362205</v>
      </c>
      <c r="J923" s="4">
        <f>$G$18+$G$7/$J$18*(-($A$18^2*'Phi(z,A)'!H912)+1)</f>
        <v>3.249414248831103</v>
      </c>
      <c r="K923" s="4">
        <f t="shared" si="46"/>
        <v>25.775237618966543</v>
      </c>
    </row>
    <row r="924" spans="1:11" ht="12.75">
      <c r="A924">
        <v>0.903</v>
      </c>
      <c r="B924" s="4">
        <f>A924*'Freq res'!$C$11/2</f>
        <v>0.903</v>
      </c>
      <c r="C924" s="4">
        <f>A924*'Freq res'!$E$11/2</f>
        <v>0.355511811023622</v>
      </c>
      <c r="D924" s="4">
        <f>$G$18+$G$7/$J$18*($A$18^2*'Phi(z,A)'!H913+1)</f>
        <v>3.9016171508010773</v>
      </c>
      <c r="E924" s="4">
        <f t="shared" si="44"/>
        <v>49.482404948579294</v>
      </c>
      <c r="G924" s="4">
        <f t="shared" si="45"/>
        <v>-0.903</v>
      </c>
      <c r="H924" s="4">
        <f>G924*'Freq res'!$C$11/2</f>
        <v>-0.903</v>
      </c>
      <c r="I924" s="4">
        <f>G924*'Freq res'!$E$11/2</f>
        <v>-0.355511811023622</v>
      </c>
      <c r="J924" s="4">
        <f>$G$18+$G$7/$J$18*(-($A$18^2*'Phi(z,A)'!H913)+1)</f>
        <v>3.2492816794952692</v>
      </c>
      <c r="K924" s="4">
        <f t="shared" si="46"/>
        <v>25.771820839319545</v>
      </c>
    </row>
    <row r="925" spans="1:11" ht="12.75">
      <c r="A925">
        <v>0.904</v>
      </c>
      <c r="B925" s="4">
        <f>A925*'Freq res'!$C$11/2</f>
        <v>0.904</v>
      </c>
      <c r="C925" s="4">
        <f>A925*'Freq res'!$E$11/2</f>
        <v>0.3559055118110236</v>
      </c>
      <c r="D925" s="4">
        <f>$G$18+$G$7/$J$18*($A$18^2*'Phi(z,A)'!H914+1)</f>
        <v>3.901749244514025</v>
      </c>
      <c r="E925" s="4">
        <f t="shared" si="44"/>
        <v>49.48894169489658</v>
      </c>
      <c r="G925" s="4">
        <f t="shared" si="45"/>
        <v>-0.904</v>
      </c>
      <c r="H925" s="4">
        <f>G925*'Freq res'!$C$11/2</f>
        <v>-0.904</v>
      </c>
      <c r="I925" s="4">
        <f>G925*'Freq res'!$E$11/2</f>
        <v>-0.3559055118110236</v>
      </c>
      <c r="J925" s="4">
        <f>$G$18+$G$7/$J$18*(-($A$18^2*'Phi(z,A)'!H914)+1)</f>
        <v>3.2491495857823214</v>
      </c>
      <c r="K925" s="4">
        <f t="shared" si="46"/>
        <v>25.768416768648567</v>
      </c>
    </row>
    <row r="926" spans="1:11" ht="12.75">
      <c r="A926">
        <v>0.905</v>
      </c>
      <c r="B926" s="4">
        <f>A926*'Freq res'!$C$11/2</f>
        <v>0.905</v>
      </c>
      <c r="C926" s="4">
        <f>A926*'Freq res'!$E$11/2</f>
        <v>0.3562992125984252</v>
      </c>
      <c r="D926" s="4">
        <f>$G$18+$G$7/$J$18*($A$18^2*'Phi(z,A)'!H915+1)</f>
        <v>3.9018808632853546</v>
      </c>
      <c r="E926" s="4">
        <f t="shared" si="44"/>
        <v>49.49545579727653</v>
      </c>
      <c r="G926" s="4">
        <f t="shared" si="45"/>
        <v>-0.905</v>
      </c>
      <c r="H926" s="4">
        <f>G926*'Freq res'!$C$11/2</f>
        <v>-0.905</v>
      </c>
      <c r="I926" s="4">
        <f>G926*'Freq res'!$E$11/2</f>
        <v>-0.3562992125984252</v>
      </c>
      <c r="J926" s="4">
        <f>$G$18+$G$7/$J$18*(-($A$18^2*'Phi(z,A)'!H915)+1)</f>
        <v>3.249017967010992</v>
      </c>
      <c r="K926" s="4">
        <f t="shared" si="46"/>
        <v>25.76502538448418</v>
      </c>
    </row>
    <row r="927" spans="1:11" ht="12.75">
      <c r="A927">
        <v>0.906</v>
      </c>
      <c r="B927" s="4">
        <f>A927*'Freq res'!$C$11/2</f>
        <v>0.906</v>
      </c>
      <c r="C927" s="4">
        <f>A927*'Freq res'!$E$11/2</f>
        <v>0.35669291338582676</v>
      </c>
      <c r="D927" s="4">
        <f>$G$18+$G$7/$J$18*($A$18^2*'Phi(z,A)'!H916+1)</f>
        <v>3.9020120077979787</v>
      </c>
      <c r="E927" s="4">
        <f t="shared" si="44"/>
        <v>49.50194728035606</v>
      </c>
      <c r="G927" s="4">
        <f t="shared" si="45"/>
        <v>-0.906</v>
      </c>
      <c r="H927" s="4">
        <f>G927*'Freq res'!$C$11/2</f>
        <v>-0.906</v>
      </c>
      <c r="I927" s="4">
        <f>G927*'Freq res'!$E$11/2</f>
        <v>-0.35669291338582676</v>
      </c>
      <c r="J927" s="4">
        <f>$G$18+$G$7/$J$18*(-($A$18^2*'Phi(z,A)'!H916)+1)</f>
        <v>3.248886822498368</v>
      </c>
      <c r="K927" s="4">
        <f t="shared" si="46"/>
        <v>25.76164666434253</v>
      </c>
    </row>
    <row r="928" spans="1:11" ht="12.75">
      <c r="A928">
        <v>0.907</v>
      </c>
      <c r="B928" s="4">
        <f>A928*'Freq res'!$C$11/2</f>
        <v>0.907</v>
      </c>
      <c r="C928" s="4">
        <f>A928*'Freq res'!$E$11/2</f>
        <v>0.35708661417322834</v>
      </c>
      <c r="D928" s="4">
        <f>$G$18+$G$7/$J$18*($A$18^2*'Phi(z,A)'!H917+1)</f>
        <v>3.90214267873645</v>
      </c>
      <c r="E928" s="4">
        <f t="shared" si="44"/>
        <v>49.508416168902016</v>
      </c>
      <c r="G928" s="4">
        <f t="shared" si="45"/>
        <v>-0.907</v>
      </c>
      <c r="H928" s="4">
        <f>G928*'Freq res'!$C$11/2</f>
        <v>-0.907</v>
      </c>
      <c r="I928" s="4">
        <f>G928*'Freq res'!$E$11/2</f>
        <v>-0.35708661417322834</v>
      </c>
      <c r="J928" s="4">
        <f>$G$18+$G$7/$J$18*(-($A$18^2*'Phi(z,A)'!H917)+1)</f>
        <v>3.2487561515598964</v>
      </c>
      <c r="K928" s="4">
        <f t="shared" si="46"/>
        <v>25.758280585725444</v>
      </c>
    </row>
    <row r="929" spans="1:11" ht="12.75">
      <c r="A929">
        <v>0.908</v>
      </c>
      <c r="B929" s="4">
        <f>A929*'Freq res'!$C$11/2</f>
        <v>0.908</v>
      </c>
      <c r="C929" s="4">
        <f>A929*'Freq res'!$E$11/2</f>
        <v>0.35748031496062993</v>
      </c>
      <c r="D929" s="4">
        <f>$G$18+$G$7/$J$18*($A$18^2*'Phi(z,A)'!H918+1)</f>
        <v>3.9022728767869514</v>
      </c>
      <c r="E929" s="4">
        <f t="shared" si="44"/>
        <v>49.51486248781058</v>
      </c>
      <c r="G929" s="4">
        <f t="shared" si="45"/>
        <v>-0.908</v>
      </c>
      <c r="H929" s="4">
        <f>G929*'Freq res'!$C$11/2</f>
        <v>-0.908</v>
      </c>
      <c r="I929" s="4">
        <f>G929*'Freq res'!$E$11/2</f>
        <v>-0.35748031496062993</v>
      </c>
      <c r="J929" s="4">
        <f>$G$18+$G$7/$J$18*(-($A$18^2*'Phi(z,A)'!H918)+1)</f>
        <v>3.248625953509395</v>
      </c>
      <c r="K929" s="4">
        <f t="shared" si="46"/>
        <v>25.754927126120606</v>
      </c>
    </row>
    <row r="930" spans="1:11" ht="12.75">
      <c r="A930">
        <v>0.909</v>
      </c>
      <c r="B930" s="4">
        <f>A930*'Freq res'!$C$11/2</f>
        <v>0.909</v>
      </c>
      <c r="C930" s="4">
        <f>A930*'Freq res'!$E$11/2</f>
        <v>0.35787401574803146</v>
      </c>
      <c r="D930" s="4">
        <f>$G$18+$G$7/$J$18*($A$18^2*'Phi(z,A)'!H919+1)</f>
        <v>3.902402602637288</v>
      </c>
      <c r="E930" s="4">
        <f t="shared" si="44"/>
        <v>49.52128626210689</v>
      </c>
      <c r="G930" s="4">
        <f t="shared" si="45"/>
        <v>-0.909</v>
      </c>
      <c r="H930" s="4">
        <f>G930*'Freq res'!$C$11/2</f>
        <v>-0.909</v>
      </c>
      <c r="I930" s="4">
        <f>G930*'Freq res'!$E$11/2</f>
        <v>-0.35787401574803146</v>
      </c>
      <c r="J930" s="4">
        <f>$G$18+$G$7/$J$18*(-($A$18^2*'Phi(z,A)'!H919)+1)</f>
        <v>3.2484962276590585</v>
      </c>
      <c r="K930" s="4">
        <f t="shared" si="46"/>
        <v>25.751586263001656</v>
      </c>
    </row>
    <row r="931" spans="1:11" ht="12.75">
      <c r="A931">
        <v>0.91</v>
      </c>
      <c r="B931" s="4">
        <f>A931*'Freq res'!$C$11/2</f>
        <v>0.91</v>
      </c>
      <c r="C931" s="4">
        <f>A931*'Freq res'!$E$11/2</f>
        <v>0.35826771653543305</v>
      </c>
      <c r="D931" s="4">
        <f>$G$18+$G$7/$J$18*($A$18^2*'Phi(z,A)'!H920+1)</f>
        <v>3.9025318569768825</v>
      </c>
      <c r="E931" s="4">
        <f t="shared" si="44"/>
        <v>49.527687516944646</v>
      </c>
      <c r="G931" s="4">
        <f t="shared" si="45"/>
        <v>-0.91</v>
      </c>
      <c r="H931" s="4">
        <f>G931*'Freq res'!$C$11/2</f>
        <v>-0.91</v>
      </c>
      <c r="I931" s="4">
        <f>G931*'Freq res'!$E$11/2</f>
        <v>-0.35826771653543305</v>
      </c>
      <c r="J931" s="4">
        <f>$G$18+$G$7/$J$18*(-($A$18^2*'Phi(z,A)'!H920)+1)</f>
        <v>3.248366973319464</v>
      </c>
      <c r="K931" s="4">
        <f t="shared" si="46"/>
        <v>25.748257973828263</v>
      </c>
    </row>
    <row r="932" spans="1:11" ht="12.75">
      <c r="A932">
        <v>0.911</v>
      </c>
      <c r="B932" s="4">
        <f>A932*'Freq res'!$C$11/2</f>
        <v>0.911</v>
      </c>
      <c r="C932" s="4">
        <f>A932*'Freq res'!$E$11/2</f>
        <v>0.35866141732283463</v>
      </c>
      <c r="D932" s="4">
        <f>$G$18+$G$7/$J$18*($A$18^2*'Phi(z,A)'!H921+1)</f>
        <v>3.902660640496765</v>
      </c>
      <c r="E932" s="4">
        <f t="shared" si="44"/>
        <v>49.534066277605525</v>
      </c>
      <c r="G932" s="4">
        <f t="shared" si="45"/>
        <v>-0.911</v>
      </c>
      <c r="H932" s="4">
        <f>G932*'Freq res'!$C$11/2</f>
        <v>-0.911</v>
      </c>
      <c r="I932" s="4">
        <f>G932*'Freq res'!$E$11/2</f>
        <v>-0.35866141732283463</v>
      </c>
      <c r="J932" s="4">
        <f>$G$18+$G$7/$J$18*(-($A$18^2*'Phi(z,A)'!H921)+1)</f>
        <v>3.248238189799582</v>
      </c>
      <c r="K932" s="4">
        <f t="shared" si="46"/>
        <v>25.744942236046338</v>
      </c>
    </row>
    <row r="933" spans="1:11" ht="12.75">
      <c r="A933">
        <v>0.912</v>
      </c>
      <c r="B933" s="4">
        <f>A933*'Freq res'!$C$11/2</f>
        <v>0.912</v>
      </c>
      <c r="C933" s="4">
        <f>A933*'Freq res'!$E$11/2</f>
        <v>0.3590551181102362</v>
      </c>
      <c r="D933" s="4">
        <f>$G$18+$G$7/$J$18*($A$18^2*'Phi(z,A)'!H922+1)</f>
        <v>3.9027889538895657</v>
      </c>
      <c r="E933" s="4">
        <f t="shared" si="44"/>
        <v>49.54042256949879</v>
      </c>
      <c r="G933" s="4">
        <f t="shared" si="45"/>
        <v>-0.912</v>
      </c>
      <c r="H933" s="4">
        <f>G933*'Freq res'!$C$11/2</f>
        <v>-0.912</v>
      </c>
      <c r="I933" s="4">
        <f>G933*'Freq res'!$E$11/2</f>
        <v>-0.3590551181102362</v>
      </c>
      <c r="J933" s="4">
        <f>$G$18+$G$7/$J$18*(-($A$18^2*'Phi(z,A)'!H922)+1)</f>
        <v>3.248109876406781</v>
      </c>
      <c r="K933" s="4">
        <f t="shared" si="46"/>
        <v>25.741639027088066</v>
      </c>
    </row>
    <row r="934" spans="1:11" ht="12.75">
      <c r="A934">
        <v>0.913</v>
      </c>
      <c r="B934" s="4">
        <f>A934*'Freq res'!$C$11/2</f>
        <v>0.913</v>
      </c>
      <c r="C934" s="4">
        <f>A934*'Freq res'!$E$11/2</f>
        <v>0.3594488188976378</v>
      </c>
      <c r="D934" s="4">
        <f>$G$18+$G$7/$J$18*($A$18^2*'Phi(z,A)'!H923+1)</f>
        <v>3.9029167978495094</v>
      </c>
      <c r="E934" s="4">
        <f t="shared" si="44"/>
        <v>49.546756418160875</v>
      </c>
      <c r="G934" s="4">
        <f t="shared" si="45"/>
        <v>-0.913</v>
      </c>
      <c r="H934" s="4">
        <f>G934*'Freq res'!$C$11/2</f>
        <v>-0.913</v>
      </c>
      <c r="I934" s="4">
        <f>G934*'Freq res'!$E$11/2</f>
        <v>-0.3594488188976378</v>
      </c>
      <c r="J934" s="4">
        <f>$G$18+$G$7/$J$18*(-($A$18^2*'Phi(z,A)'!H923)+1)</f>
        <v>3.247982032446837</v>
      </c>
      <c r="K934" s="4">
        <f t="shared" si="46"/>
        <v>25.738348324372115</v>
      </c>
    </row>
    <row r="935" spans="1:11" ht="12.75">
      <c r="A935">
        <v>0.914</v>
      </c>
      <c r="B935" s="4">
        <f>A935*'Freq res'!$C$11/2</f>
        <v>0.914</v>
      </c>
      <c r="C935" s="4">
        <f>A935*'Freq res'!$E$11/2</f>
        <v>0.35984251968503933</v>
      </c>
      <c r="D935" s="4">
        <f>$G$18+$G$7/$J$18*($A$18^2*'Phi(z,A)'!H924+1)</f>
        <v>3.9030441730724057</v>
      </c>
      <c r="E935" s="4">
        <f t="shared" si="44"/>
        <v>49.553067849254866</v>
      </c>
      <c r="G935" s="4">
        <f t="shared" si="45"/>
        <v>-0.914</v>
      </c>
      <c r="H935" s="4">
        <f>G935*'Freq res'!$C$11/2</f>
        <v>-0.914</v>
      </c>
      <c r="I935" s="4">
        <f>G935*'Freq res'!$E$11/2</f>
        <v>-0.35984251968503933</v>
      </c>
      <c r="J935" s="4">
        <f>$G$18+$G$7/$J$18*(-($A$18^2*'Phi(z,A)'!H924)+1)</f>
        <v>3.2478546572239404</v>
      </c>
      <c r="K935" s="4">
        <f t="shared" si="46"/>
        <v>25.73507010530368</v>
      </c>
    </row>
    <row r="936" spans="1:11" ht="12.75">
      <c r="A936">
        <v>0.915</v>
      </c>
      <c r="B936" s="4">
        <f>A936*'Freq res'!$C$11/2</f>
        <v>0.915</v>
      </c>
      <c r="C936" s="4">
        <f>A936*'Freq res'!$E$11/2</f>
        <v>0.3602362204724409</v>
      </c>
      <c r="D936" s="4">
        <f>$G$18+$G$7/$J$18*($A$18^2*'Phi(z,A)'!H925+1)</f>
        <v>3.9031710802556434</v>
      </c>
      <c r="E936" s="4">
        <f t="shared" si="44"/>
        <v>49.55935688857009</v>
      </c>
      <c r="G936" s="4">
        <f t="shared" si="45"/>
        <v>-0.915</v>
      </c>
      <c r="H936" s="4">
        <f>G936*'Freq res'!$C$11/2</f>
        <v>-0.915</v>
      </c>
      <c r="I936" s="4">
        <f>G936*'Freq res'!$E$11/2</f>
        <v>-0.3602362204724409</v>
      </c>
      <c r="J936" s="4">
        <f>$G$18+$G$7/$J$18*(-($A$18^2*'Phi(z,A)'!H925)+1)</f>
        <v>3.247727750040703</v>
      </c>
      <c r="K936" s="4">
        <f t="shared" si="46"/>
        <v>25.73180434727466</v>
      </c>
    </row>
    <row r="937" spans="1:11" ht="12.75">
      <c r="A937">
        <v>0.916</v>
      </c>
      <c r="B937" s="4">
        <f>A937*'Freq res'!$C$11/2</f>
        <v>0.916</v>
      </c>
      <c r="C937" s="4">
        <f>A937*'Freq res'!$E$11/2</f>
        <v>0.3606299212598425</v>
      </c>
      <c r="D937" s="4">
        <f>$G$18+$G$7/$J$18*($A$18^2*'Phi(z,A)'!H926+1)</f>
        <v>3.9032975200981803</v>
      </c>
      <c r="E937" s="4">
        <f t="shared" si="44"/>
        <v>49.56562356202157</v>
      </c>
      <c r="G937" s="4">
        <f t="shared" si="45"/>
        <v>-0.916</v>
      </c>
      <c r="H937" s="4">
        <f>G937*'Freq res'!$C$11/2</f>
        <v>-0.916</v>
      </c>
      <c r="I937" s="4">
        <f>G937*'Freq res'!$E$11/2</f>
        <v>-0.3606299212598425</v>
      </c>
      <c r="J937" s="4">
        <f>$G$18+$G$7/$J$18*(-($A$18^2*'Phi(z,A)'!H926)+1)</f>
        <v>3.2476013101981662</v>
      </c>
      <c r="K937" s="4">
        <f t="shared" si="46"/>
        <v>25.728551027663745</v>
      </c>
    </row>
    <row r="938" spans="1:11" ht="12.75">
      <c r="A938">
        <v>0.917</v>
      </c>
      <c r="B938" s="4">
        <f>A938*'Freq res'!$C$11/2</f>
        <v>0.917</v>
      </c>
      <c r="C938" s="4">
        <f>A938*'Freq res'!$E$11/2</f>
        <v>0.3610236220472441</v>
      </c>
      <c r="D938" s="4">
        <f>$G$18+$G$7/$J$18*($A$18^2*'Phi(z,A)'!H927+1)</f>
        <v>3.9034234933005387</v>
      </c>
      <c r="E938" s="4">
        <f t="shared" si="44"/>
        <v>49.57186789564966</v>
      </c>
      <c r="G938" s="4">
        <f t="shared" si="45"/>
        <v>-0.917</v>
      </c>
      <c r="H938" s="4">
        <f>G938*'Freq res'!$C$11/2</f>
        <v>-0.917</v>
      </c>
      <c r="I938" s="4">
        <f>G938*'Freq res'!$E$11/2</f>
        <v>-0.3610236220472441</v>
      </c>
      <c r="J938" s="4">
        <f>$G$18+$G$7/$J$18*(-($A$18^2*'Phi(z,A)'!H927)+1)</f>
        <v>3.247475336995808</v>
      </c>
      <c r="K938" s="4">
        <f t="shared" si="46"/>
        <v>25.72531012383655</v>
      </c>
    </row>
    <row r="939" spans="1:11" ht="12.75">
      <c r="A939">
        <v>0.918</v>
      </c>
      <c r="B939" s="4">
        <f>A939*'Freq res'!$C$11/2</f>
        <v>0.918</v>
      </c>
      <c r="C939" s="4">
        <f>A939*'Freq res'!$E$11/2</f>
        <v>0.36141732283464567</v>
      </c>
      <c r="D939" s="4">
        <f>$G$18+$G$7/$J$18*($A$18^2*'Phi(z,A)'!H928+1)</f>
        <v>3.903549000564796</v>
      </c>
      <c r="E939" s="4">
        <f t="shared" si="44"/>
        <v>49.578089915619564</v>
      </c>
      <c r="G939" s="4">
        <f t="shared" si="45"/>
        <v>-0.918</v>
      </c>
      <c r="H939" s="4">
        <f>G939*'Freq res'!$C$11/2</f>
        <v>-0.918</v>
      </c>
      <c r="I939" s="4">
        <f>G939*'Freq res'!$E$11/2</f>
        <v>-0.36141732283464567</v>
      </c>
      <c r="J939" s="4">
        <f>$G$18+$G$7/$J$18*(-($A$18^2*'Phi(z,A)'!H928)+1)</f>
        <v>3.2473498297315504</v>
      </c>
      <c r="K939" s="4">
        <f t="shared" si="46"/>
        <v>25.722081613145747</v>
      </c>
    </row>
    <row r="940" spans="1:11" ht="12.75">
      <c r="A940">
        <v>0.919</v>
      </c>
      <c r="B940" s="4">
        <f>A940*'Freq res'!$C$11/2</f>
        <v>0.919</v>
      </c>
      <c r="C940" s="4">
        <f>A940*'Freq res'!$E$11/2</f>
        <v>0.36181102362204726</v>
      </c>
      <c r="D940" s="4">
        <f>$G$18+$G$7/$J$18*($A$18^2*'Phi(z,A)'!H929+1)</f>
        <v>3.9036740425945773</v>
      </c>
      <c r="E940" s="4">
        <f t="shared" si="44"/>
        <v>49.58428964822078</v>
      </c>
      <c r="G940" s="4">
        <f t="shared" si="45"/>
        <v>-0.919</v>
      </c>
      <c r="H940" s="4">
        <f>G940*'Freq res'!$C$11/2</f>
        <v>-0.919</v>
      </c>
      <c r="I940" s="4">
        <f>G940*'Freq res'!$E$11/2</f>
        <v>-0.36181102362204726</v>
      </c>
      <c r="J940" s="4">
        <f>$G$18+$G$7/$J$18*(-($A$18^2*'Phi(z,A)'!H929)+1)</f>
        <v>3.2472247877017693</v>
      </c>
      <c r="K940" s="4">
        <f t="shared" si="46"/>
        <v>25.71886547293118</v>
      </c>
    </row>
    <row r="941" spans="1:11" ht="12.75">
      <c r="A941">
        <v>0.92</v>
      </c>
      <c r="B941" s="4">
        <f>A941*'Freq res'!$C$11/2</f>
        <v>0.92</v>
      </c>
      <c r="C941" s="4">
        <f>A941*'Freq res'!$E$11/2</f>
        <v>0.3622047244094488</v>
      </c>
      <c r="D941" s="4">
        <f>$G$18+$G$7/$J$18*($A$18^2*'Phi(z,A)'!H930+1)</f>
        <v>3.9037986200950483</v>
      </c>
      <c r="E941" s="4">
        <f t="shared" si="44"/>
        <v>49.59046711986679</v>
      </c>
      <c r="G941" s="4">
        <f t="shared" si="45"/>
        <v>-0.92</v>
      </c>
      <c r="H941" s="4">
        <f>G941*'Freq res'!$C$11/2</f>
        <v>-0.92</v>
      </c>
      <c r="I941" s="4">
        <f>G941*'Freq res'!$E$11/2</f>
        <v>-0.3622047244094488</v>
      </c>
      <c r="J941" s="4">
        <f>$G$18+$G$7/$J$18*(-($A$18^2*'Phi(z,A)'!H930)+1)</f>
        <v>3.2471002102012982</v>
      </c>
      <c r="K941" s="4">
        <f t="shared" si="46"/>
        <v>25.715661680519982</v>
      </c>
    </row>
    <row r="942" spans="1:11" ht="12.75">
      <c r="A942">
        <v>0.921</v>
      </c>
      <c r="B942" s="4">
        <f>A942*'Freq res'!$C$11/2</f>
        <v>0.921</v>
      </c>
      <c r="C942" s="4">
        <f>A942*'Freq res'!$E$11/2</f>
        <v>0.36259842519685037</v>
      </c>
      <c r="D942" s="4">
        <f>$G$18+$G$7/$J$18*($A$18^2*'Phi(z,A)'!H931+1)</f>
        <v>3.9039227337729074</v>
      </c>
      <c r="E942" s="4">
        <f t="shared" si="44"/>
        <v>49.596622357094446</v>
      </c>
      <c r="G942" s="4">
        <f t="shared" si="45"/>
        <v>-0.921</v>
      </c>
      <c r="H942" s="4">
        <f>G942*'Freq res'!$C$11/2</f>
        <v>-0.921</v>
      </c>
      <c r="I942" s="4">
        <f>G942*'Freq res'!$E$11/2</f>
        <v>-0.36259842519685037</v>
      </c>
      <c r="J942" s="4">
        <f>$G$18+$G$7/$J$18*(-($A$18^2*'Phi(z,A)'!H931)+1)</f>
        <v>3.246976096523439</v>
      </c>
      <c r="K942" s="4">
        <f t="shared" si="46"/>
        <v>25.712470213226702</v>
      </c>
    </row>
    <row r="943" spans="1:11" ht="12.75">
      <c r="A943">
        <v>0.922</v>
      </c>
      <c r="B943" s="4">
        <f>A943*'Freq res'!$C$11/2</f>
        <v>0.922</v>
      </c>
      <c r="C943" s="4">
        <f>A943*'Freq res'!$E$11/2</f>
        <v>0.36299212598425196</v>
      </c>
      <c r="D943" s="4">
        <f>$G$18+$G$7/$J$18*($A$18^2*'Phi(z,A)'!H932+1)</f>
        <v>3.9040463843363784</v>
      </c>
      <c r="E943" s="4">
        <f t="shared" si="44"/>
        <v>49.60275538656362</v>
      </c>
      <c r="G943" s="4">
        <f t="shared" si="45"/>
        <v>-0.922</v>
      </c>
      <c r="H943" s="4">
        <f>G943*'Freq res'!$C$11/2</f>
        <v>-0.922</v>
      </c>
      <c r="I943" s="4">
        <f>G943*'Freq res'!$E$11/2</f>
        <v>-0.36299212598425196</v>
      </c>
      <c r="J943" s="4">
        <f>$G$18+$G$7/$J$18*(-($A$18^2*'Phi(z,A)'!H932)+1)</f>
        <v>3.246852445959968</v>
      </c>
      <c r="K943" s="4">
        <f t="shared" si="46"/>
        <v>25.70929104835342</v>
      </c>
    </row>
    <row r="944" spans="1:11" ht="12.75">
      <c r="A944">
        <v>0.923</v>
      </c>
      <c r="B944" s="4">
        <f>A944*'Freq res'!$C$11/2</f>
        <v>0.923</v>
      </c>
      <c r="C944" s="4">
        <f>A944*'Freq res'!$E$11/2</f>
        <v>0.36338582677165354</v>
      </c>
      <c r="D944" s="4">
        <f>$G$18+$G$7/$J$18*($A$18^2*'Phi(z,A)'!H933+1)</f>
        <v>3.904169572495203</v>
      </c>
      <c r="E944" s="4">
        <f t="shared" si="44"/>
        <v>49.60886623505667</v>
      </c>
      <c r="G944" s="4">
        <f t="shared" si="45"/>
        <v>-0.923</v>
      </c>
      <c r="H944" s="4">
        <f>G944*'Freq res'!$C$11/2</f>
        <v>-0.923</v>
      </c>
      <c r="I944" s="4">
        <f>G944*'Freq res'!$E$11/2</f>
        <v>-0.36338582677165354</v>
      </c>
      <c r="J944" s="4">
        <f>$G$18+$G$7/$J$18*(-($A$18^2*'Phi(z,A)'!H933)+1)</f>
        <v>3.2467292578011437</v>
      </c>
      <c r="K944" s="4">
        <f t="shared" si="46"/>
        <v>25.706124163189873</v>
      </c>
    </row>
    <row r="945" spans="1:11" ht="12.75">
      <c r="A945">
        <v>0.924</v>
      </c>
      <c r="B945" s="4">
        <f>A945*'Freq res'!$C$11/2</f>
        <v>0.924</v>
      </c>
      <c r="C945" s="4">
        <f>A945*'Freq res'!$E$11/2</f>
        <v>0.3637795275590551</v>
      </c>
      <c r="D945" s="4">
        <f>$G$18+$G$7/$J$18*($A$18^2*'Phi(z,A)'!H934+1)</f>
        <v>3.904292298960632</v>
      </c>
      <c r="E945" s="4">
        <f t="shared" si="44"/>
        <v>49.61495492947798</v>
      </c>
      <c r="G945" s="4">
        <f t="shared" si="45"/>
        <v>-0.924</v>
      </c>
      <c r="H945" s="4">
        <f>G945*'Freq res'!$C$11/2</f>
        <v>-0.924</v>
      </c>
      <c r="I945" s="4">
        <f>G945*'Freq res'!$E$11/2</f>
        <v>-0.3637795275590551</v>
      </c>
      <c r="J945" s="4">
        <f>$G$18+$G$7/$J$18*(-($A$18^2*'Phi(z,A)'!H934)+1)</f>
        <v>3.2466065313357144</v>
      </c>
      <c r="K945" s="4">
        <f t="shared" si="46"/>
        <v>25.70296953501358</v>
      </c>
    </row>
    <row r="946" spans="1:11" ht="12.75">
      <c r="A946">
        <v>0.925</v>
      </c>
      <c r="B946" s="4">
        <f>A946*'Freq res'!$C$11/2</f>
        <v>0.925</v>
      </c>
      <c r="C946" s="4">
        <f>A946*'Freq res'!$E$11/2</f>
        <v>0.36417322834645666</v>
      </c>
      <c r="D946" s="4">
        <f>$G$18+$G$7/$J$18*($A$18^2*'Phi(z,A)'!H935+1)</f>
        <v>3.90441456444542</v>
      </c>
      <c r="E946" s="4">
        <f t="shared" si="44"/>
        <v>49.621021496853494</v>
      </c>
      <c r="G946" s="4">
        <f t="shared" si="45"/>
        <v>-0.925</v>
      </c>
      <c r="H946" s="4">
        <f>G946*'Freq res'!$C$11/2</f>
        <v>-0.925</v>
      </c>
      <c r="I946" s="4">
        <f>G946*'Freq res'!$E$11/2</f>
        <v>-0.36417322834645666</v>
      </c>
      <c r="J946" s="4">
        <f>$G$18+$G$7/$J$18*(-($A$18^2*'Phi(z,A)'!H935)+1)</f>
        <v>3.2464842658509268</v>
      </c>
      <c r="K946" s="4">
        <f t="shared" si="46"/>
        <v>25.699827141089973</v>
      </c>
    </row>
    <row r="947" spans="1:11" ht="12.75">
      <c r="A947">
        <v>0.926</v>
      </c>
      <c r="B947" s="4">
        <f>A947*'Freq res'!$C$11/2</f>
        <v>0.926</v>
      </c>
      <c r="C947" s="4">
        <f>A947*'Freq res'!$E$11/2</f>
        <v>0.36456692913385824</v>
      </c>
      <c r="D947" s="4">
        <f>$G$18+$G$7/$J$18*($A$18^2*'Phi(z,A)'!H936+1)</f>
        <v>3.904536369663815</v>
      </c>
      <c r="E947" s="4">
        <f t="shared" si="44"/>
        <v>49.62706596433028</v>
      </c>
      <c r="G947" s="4">
        <f t="shared" si="45"/>
        <v>-0.926</v>
      </c>
      <c r="H947" s="4">
        <f>G947*'Freq res'!$C$11/2</f>
        <v>-0.926</v>
      </c>
      <c r="I947" s="4">
        <f>G947*'Freq res'!$E$11/2</f>
        <v>-0.36456692913385824</v>
      </c>
      <c r="J947" s="4">
        <f>$G$18+$G$7/$J$18*(-($A$18^2*'Phi(z,A)'!H936)+1)</f>
        <v>3.2463624606325316</v>
      </c>
      <c r="K947" s="4">
        <f t="shared" si="46"/>
        <v>25.696696958672483</v>
      </c>
    </row>
    <row r="948" spans="1:11" ht="12.75">
      <c r="A948">
        <v>0.927</v>
      </c>
      <c r="B948" s="4">
        <f>A948*'Freq res'!$C$11/2</f>
        <v>0.927</v>
      </c>
      <c r="C948" s="4">
        <f>A948*'Freq res'!$E$11/2</f>
        <v>0.3649606299212598</v>
      </c>
      <c r="D948" s="4">
        <f>$G$18+$G$7/$J$18*($A$18^2*'Phi(z,A)'!H937+1)</f>
        <v>3.9046577153315534</v>
      </c>
      <c r="E948" s="4">
        <f t="shared" si="44"/>
        <v>49.63308835917599</v>
      </c>
      <c r="G948" s="4">
        <f t="shared" si="45"/>
        <v>-0.927</v>
      </c>
      <c r="H948" s="4">
        <f>G948*'Freq res'!$C$11/2</f>
        <v>-0.927</v>
      </c>
      <c r="I948" s="4">
        <f>G948*'Freq res'!$E$11/2</f>
        <v>-0.3649606299212598</v>
      </c>
      <c r="J948" s="4">
        <f>$G$18+$G$7/$J$18*(-($A$18^2*'Phi(z,A)'!H937)+1)</f>
        <v>3.246241114964793</v>
      </c>
      <c r="K948" s="4">
        <f t="shared" si="46"/>
        <v>25.693578965002697</v>
      </c>
    </row>
    <row r="949" spans="1:11" ht="12.75">
      <c r="A949">
        <v>0.928</v>
      </c>
      <c r="B949" s="4">
        <f>A949*'Freq res'!$C$11/2</f>
        <v>0.928</v>
      </c>
      <c r="C949" s="4">
        <f>A949*'Freq res'!$E$11/2</f>
        <v>0.3653543307086614</v>
      </c>
      <c r="D949" s="4">
        <f>$G$18+$G$7/$J$18*($A$18^2*'Phi(z,A)'!H938+1)</f>
        <v>3.904778602165851</v>
      </c>
      <c r="E949" s="4">
        <f t="shared" si="44"/>
        <v>49.639088708778466</v>
      </c>
      <c r="G949" s="4">
        <f t="shared" si="45"/>
        <v>-0.928</v>
      </c>
      <c r="H949" s="4">
        <f>G949*'Freq res'!$C$11/2</f>
        <v>-0.928</v>
      </c>
      <c r="I949" s="4">
        <f>G949*'Freq res'!$E$11/2</f>
        <v>-0.3653543307086614</v>
      </c>
      <c r="J949" s="4">
        <f>$G$18+$G$7/$J$18*(-($A$18^2*'Phi(z,A)'!H938)+1)</f>
        <v>3.2461202281304957</v>
      </c>
      <c r="K949" s="4">
        <f t="shared" si="46"/>
        <v>25.690473137310466</v>
      </c>
    </row>
    <row r="950" spans="1:11" ht="12.75">
      <c r="A950">
        <v>0.929</v>
      </c>
      <c r="B950" s="4">
        <f>A950*'Freq res'!$C$11/2</f>
        <v>0.929</v>
      </c>
      <c r="C950" s="4">
        <f>A950*'Freq res'!$E$11/2</f>
        <v>0.365748031496063</v>
      </c>
      <c r="D950" s="4">
        <f>$G$18+$G$7/$J$18*($A$18^2*'Phi(z,A)'!H939+1)</f>
        <v>3.904899030885395</v>
      </c>
      <c r="E950" s="4">
        <f t="shared" si="44"/>
        <v>49.6450670406452</v>
      </c>
      <c r="G950" s="4">
        <f t="shared" si="45"/>
        <v>-0.929</v>
      </c>
      <c r="H950" s="4">
        <f>G950*'Freq res'!$C$11/2</f>
        <v>-0.929</v>
      </c>
      <c r="I950" s="4">
        <f>G950*'Freq res'!$E$11/2</f>
        <v>-0.365748031496063</v>
      </c>
      <c r="J950" s="4">
        <f>$G$18+$G$7/$J$18*(-($A$18^2*'Phi(z,A)'!H939)+1)</f>
        <v>3.245999799410952</v>
      </c>
      <c r="K950" s="4">
        <f t="shared" si="46"/>
        <v>25.68737945281404</v>
      </c>
    </row>
    <row r="951" spans="1:11" ht="12.75">
      <c r="A951">
        <v>0.93</v>
      </c>
      <c r="B951" s="4">
        <f>A951*'Freq res'!$C$11/2</f>
        <v>0.93</v>
      </c>
      <c r="C951" s="4">
        <f>A951*'Freq res'!$E$11/2</f>
        <v>0.3661417322834646</v>
      </c>
      <c r="D951" s="4">
        <f>$G$18+$G$7/$J$18*($A$18^2*'Phi(z,A)'!H940+1)</f>
        <v>3.905019002210337</v>
      </c>
      <c r="E951" s="4">
        <f t="shared" si="44"/>
        <v>49.65102338240287</v>
      </c>
      <c r="G951" s="4">
        <f t="shared" si="45"/>
        <v>-0.93</v>
      </c>
      <c r="H951" s="4">
        <f>G951*'Freq res'!$C$11/2</f>
        <v>-0.93</v>
      </c>
      <c r="I951" s="4">
        <f>G951*'Freq res'!$E$11/2</f>
        <v>-0.3661417322834646</v>
      </c>
      <c r="J951" s="4">
        <f>$G$18+$G$7/$J$18*(-($A$18^2*'Phi(z,A)'!H940)+1)</f>
        <v>3.245879828086009</v>
      </c>
      <c r="K951" s="4">
        <f t="shared" si="46"/>
        <v>25.68429788872013</v>
      </c>
    </row>
    <row r="952" spans="1:11" ht="12.75">
      <c r="A952">
        <v>0.931</v>
      </c>
      <c r="B952" s="4">
        <f>A952*'Freq res'!$C$11/2</f>
        <v>0.931</v>
      </c>
      <c r="C952" s="4">
        <f>A952*'Freq res'!$E$11/2</f>
        <v>0.3665354330708661</v>
      </c>
      <c r="D952" s="4">
        <f>$G$18+$G$7/$J$18*($A$18^2*'Phi(z,A)'!H941+1)</f>
        <v>3.9051385168622867</v>
      </c>
      <c r="E952" s="4">
        <f t="shared" si="44"/>
        <v>49.65695776179694</v>
      </c>
      <c r="G952" s="4">
        <f t="shared" si="45"/>
        <v>-0.931</v>
      </c>
      <c r="H952" s="4">
        <f>G952*'Freq res'!$C$11/2</f>
        <v>-0.931</v>
      </c>
      <c r="I952" s="4">
        <f>G952*'Freq res'!$E$11/2</f>
        <v>-0.3665354330708661</v>
      </c>
      <c r="J952" s="4">
        <f>$G$18+$G$7/$J$18*(-($A$18^2*'Phi(z,A)'!H941)+1)</f>
        <v>3.24576031343406</v>
      </c>
      <c r="K952" s="4">
        <f t="shared" si="46"/>
        <v>25.681228422224166</v>
      </c>
    </row>
    <row r="953" spans="1:11" ht="12.75">
      <c r="A953">
        <v>0.932</v>
      </c>
      <c r="B953" s="4">
        <f>A953*'Freq res'!$C$11/2</f>
        <v>0.932</v>
      </c>
      <c r="C953" s="4">
        <f>A953*'Freq res'!$E$11/2</f>
        <v>0.3669291338582677</v>
      </c>
      <c r="D953" s="4">
        <f>$G$18+$G$7/$J$18*($A$18^2*'Phi(z,A)'!H942+1)</f>
        <v>3.9052575755643018</v>
      </c>
      <c r="E953" s="4">
        <f t="shared" si="44"/>
        <v>49.662870206691096</v>
      </c>
      <c r="G953" s="4">
        <f t="shared" si="45"/>
        <v>-0.932</v>
      </c>
      <c r="H953" s="4">
        <f>G953*'Freq res'!$C$11/2</f>
        <v>-0.932</v>
      </c>
      <c r="I953" s="4">
        <f>G953*'Freq res'!$E$11/2</f>
        <v>-0.3669291338582677</v>
      </c>
      <c r="J953" s="4">
        <f>$G$18+$G$7/$J$18*(-($A$18^2*'Phi(z,A)'!H942)+1)</f>
        <v>3.245641254732045</v>
      </c>
      <c r="K953" s="4">
        <f t="shared" si="46"/>
        <v>25.67817103051022</v>
      </c>
    </row>
    <row r="954" spans="1:11" ht="12.75">
      <c r="A954">
        <v>0.933</v>
      </c>
      <c r="B954" s="4">
        <f>A954*'Freq res'!$C$11/2</f>
        <v>0.933</v>
      </c>
      <c r="C954" s="4">
        <f>A954*'Freq res'!$E$11/2</f>
        <v>0.3673228346456693</v>
      </c>
      <c r="D954" s="4">
        <f>$G$18+$G$7/$J$18*($A$18^2*'Phi(z,A)'!H943+1)</f>
        <v>3.9053761790408807</v>
      </c>
      <c r="E954" s="4">
        <f t="shared" si="44"/>
        <v>49.66876074506676</v>
      </c>
      <c r="G954" s="4">
        <f t="shared" si="45"/>
        <v>-0.933</v>
      </c>
      <c r="H954" s="4">
        <f>G954*'Freq res'!$C$11/2</f>
        <v>-0.933</v>
      </c>
      <c r="I954" s="4">
        <f>G954*'Freq res'!$E$11/2</f>
        <v>-0.3673228346456693</v>
      </c>
      <c r="J954" s="4">
        <f>$G$18+$G$7/$J$18*(-($A$18^2*'Phi(z,A)'!H943)+1)</f>
        <v>3.245522651255466</v>
      </c>
      <c r="K954" s="4">
        <f t="shared" si="46"/>
        <v>25.675125690751322</v>
      </c>
    </row>
    <row r="955" spans="1:11" ht="12.75">
      <c r="A955">
        <v>0.934</v>
      </c>
      <c r="B955" s="4">
        <f>A955*'Freq res'!$C$11/2</f>
        <v>0.934</v>
      </c>
      <c r="C955" s="4">
        <f>A955*'Freq res'!$E$11/2</f>
        <v>0.36771653543307087</v>
      </c>
      <c r="D955" s="4">
        <f>$G$18+$G$7/$J$18*($A$18^2*'Phi(z,A)'!H944+1)</f>
        <v>3.9054943280179577</v>
      </c>
      <c r="E955" s="4">
        <f t="shared" si="44"/>
        <v>49.674629405022735</v>
      </c>
      <c r="G955" s="4">
        <f t="shared" si="45"/>
        <v>-0.934</v>
      </c>
      <c r="H955" s="4">
        <f>G955*'Freq res'!$C$11/2</f>
        <v>-0.934</v>
      </c>
      <c r="I955" s="4">
        <f>G955*'Freq res'!$E$11/2</f>
        <v>-0.36771653543307087</v>
      </c>
      <c r="J955" s="4">
        <f>$G$18+$G$7/$J$18*(-($A$18^2*'Phi(z,A)'!H944)+1)</f>
        <v>3.245404502278389</v>
      </c>
      <c r="K955" s="4">
        <f t="shared" si="46"/>
        <v>25.67209238010944</v>
      </c>
    </row>
    <row r="956" spans="1:11" ht="12.75">
      <c r="A956">
        <v>0.935</v>
      </c>
      <c r="B956" s="4">
        <f>A956*'Freq res'!$C$11/2</f>
        <v>0.935</v>
      </c>
      <c r="C956" s="4">
        <f>A956*'Freq res'!$E$11/2</f>
        <v>0.36811023622047245</v>
      </c>
      <c r="D956" s="4">
        <f>$G$18+$G$7/$J$18*($A$18^2*'Phi(z,A)'!H945+1)</f>
        <v>3.9056120232228917</v>
      </c>
      <c r="E956" s="4">
        <f t="shared" si="44"/>
        <v>49.680476214774565</v>
      </c>
      <c r="G956" s="4">
        <f t="shared" si="45"/>
        <v>-0.935</v>
      </c>
      <c r="H956" s="4">
        <f>G956*'Freq res'!$C$11/2</f>
        <v>-0.935</v>
      </c>
      <c r="I956" s="4">
        <f>G956*'Freq res'!$E$11/2</f>
        <v>-0.36811023622047245</v>
      </c>
      <c r="J956" s="4">
        <f>$G$18+$G$7/$J$18*(-($A$18^2*'Phi(z,A)'!H945)+1)</f>
        <v>3.245286807073455</v>
      </c>
      <c r="K956" s="4">
        <f t="shared" si="46"/>
        <v>25.669071075735687</v>
      </c>
    </row>
    <row r="957" spans="1:11" ht="12.75">
      <c r="A957">
        <v>0.936</v>
      </c>
      <c r="B957" s="4">
        <f>A957*'Freq res'!$C$11/2</f>
        <v>0.936</v>
      </c>
      <c r="C957" s="4">
        <f>A957*'Freq res'!$E$11/2</f>
        <v>0.368503937007874</v>
      </c>
      <c r="D957" s="4">
        <f>$G$18+$G$7/$J$18*($A$18^2*'Phi(z,A)'!H946+1)</f>
        <v>3.90572926538446</v>
      </c>
      <c r="E957" s="4">
        <f t="shared" si="44"/>
        <v>49.68630120265415</v>
      </c>
      <c r="G957" s="4">
        <f t="shared" si="45"/>
        <v>-0.936</v>
      </c>
      <c r="H957" s="4">
        <f>G957*'Freq res'!$C$11/2</f>
        <v>-0.936</v>
      </c>
      <c r="I957" s="4">
        <f>G957*'Freq res'!$E$11/2</f>
        <v>-0.368503937007874</v>
      </c>
      <c r="J957" s="4">
        <f>$G$18+$G$7/$J$18*(-($A$18^2*'Phi(z,A)'!H946)+1)</f>
        <v>3.2451695649118864</v>
      </c>
      <c r="K957" s="4">
        <f t="shared" si="46"/>
        <v>25.666061754770407</v>
      </c>
    </row>
    <row r="958" spans="1:11" ht="12.75">
      <c r="A958">
        <v>0.937</v>
      </c>
      <c r="B958" s="4">
        <f>A958*'Freq res'!$C$11/2</f>
        <v>0.937</v>
      </c>
      <c r="C958" s="4">
        <f>A958*'Freq res'!$E$11/2</f>
        <v>0.36889763779527557</v>
      </c>
      <c r="D958" s="4">
        <f>$G$18+$G$7/$J$18*($A$18^2*'Phi(z,A)'!H947+1)</f>
        <v>3.905846055232853</v>
      </c>
      <c r="E958" s="4">
        <f t="shared" si="44"/>
        <v>49.692104397109304</v>
      </c>
      <c r="G958" s="4">
        <f t="shared" si="45"/>
        <v>-0.937</v>
      </c>
      <c r="H958" s="4">
        <f>G958*'Freq res'!$C$11/2</f>
        <v>-0.937</v>
      </c>
      <c r="I958" s="4">
        <f>G958*'Freq res'!$E$11/2</f>
        <v>-0.36889763779527557</v>
      </c>
      <c r="J958" s="4">
        <f>$G$18+$G$7/$J$18*(-($A$18^2*'Phi(z,A)'!H947)+1)</f>
        <v>3.2450527750634937</v>
      </c>
      <c r="K958" s="4">
        <f t="shared" si="46"/>
        <v>25.66306439434327</v>
      </c>
    </row>
    <row r="959" spans="1:11" ht="12.75">
      <c r="A959">
        <v>0.938</v>
      </c>
      <c r="B959" s="4">
        <f>A959*'Freq res'!$C$11/2</f>
        <v>0.938</v>
      </c>
      <c r="C959" s="4">
        <f>A959*'Freq res'!$E$11/2</f>
        <v>0.3692913385826771</v>
      </c>
      <c r="D959" s="4">
        <f>$G$18+$G$7/$J$18*($A$18^2*'Phi(z,A)'!H948+1)</f>
        <v>3.905962393499661</v>
      </c>
      <c r="E959" s="4">
        <f t="shared" si="44"/>
        <v>49.69788582670314</v>
      </c>
      <c r="G959" s="4">
        <f t="shared" si="45"/>
        <v>-0.938</v>
      </c>
      <c r="H959" s="4">
        <f>G959*'Freq res'!$C$11/2</f>
        <v>-0.938</v>
      </c>
      <c r="I959" s="4">
        <f>G959*'Freq res'!$E$11/2</f>
        <v>-0.3692913385826771</v>
      </c>
      <c r="J959" s="4">
        <f>$G$18+$G$7/$J$18*(-($A$18^2*'Phi(z,A)'!H948)+1)</f>
        <v>3.2449364367966855</v>
      </c>
      <c r="K959" s="4">
        <f t="shared" si="46"/>
        <v>25.66007897157347</v>
      </c>
    </row>
    <row r="960" spans="1:11" ht="12.75">
      <c r="A960">
        <v>0.939</v>
      </c>
      <c r="B960" s="4">
        <f>A960*'Freq res'!$C$11/2</f>
        <v>0.939</v>
      </c>
      <c r="C960" s="4">
        <f>A960*'Freq res'!$E$11/2</f>
        <v>0.3696850393700787</v>
      </c>
      <c r="D960" s="4">
        <f>$G$18+$G$7/$J$18*($A$18^2*'Phi(z,A)'!H949+1)</f>
        <v>3.906078280917872</v>
      </c>
      <c r="E960" s="4">
        <f t="shared" si="44"/>
        <v>49.703645520113696</v>
      </c>
      <c r="G960" s="4">
        <f t="shared" si="45"/>
        <v>-0.939</v>
      </c>
      <c r="H960" s="4">
        <f>G960*'Freq res'!$C$11/2</f>
        <v>-0.939</v>
      </c>
      <c r="I960" s="4">
        <f>G960*'Freq res'!$E$11/2</f>
        <v>-0.3696850393700787</v>
      </c>
      <c r="J960" s="4">
        <f>$G$18+$G$7/$J$18*(-($A$18^2*'Phi(z,A)'!H949)+1)</f>
        <v>3.244820549378474</v>
      </c>
      <c r="K960" s="4">
        <f t="shared" si="46"/>
        <v>25.657105463569764</v>
      </c>
    </row>
    <row r="961" spans="1:11" ht="12.75">
      <c r="A961">
        <v>0.94</v>
      </c>
      <c r="B961" s="4">
        <f>A961*'Freq res'!$C$11/2</f>
        <v>0.94</v>
      </c>
      <c r="C961" s="4">
        <f>A961*'Freq res'!$E$11/2</f>
        <v>0.37007874015748027</v>
      </c>
      <c r="D961" s="4">
        <f>$G$18+$G$7/$J$18*($A$18^2*'Phi(z,A)'!H950+1)</f>
        <v>3.906193718221862</v>
      </c>
      <c r="E961" s="4">
        <f t="shared" si="44"/>
        <v>49.709383506133456</v>
      </c>
      <c r="G961" s="4">
        <f t="shared" si="45"/>
        <v>-0.94</v>
      </c>
      <c r="H961" s="4">
        <f>G961*'Freq res'!$C$11/2</f>
        <v>-0.94</v>
      </c>
      <c r="I961" s="4">
        <f>G961*'Freq res'!$E$11/2</f>
        <v>-0.37007874015748027</v>
      </c>
      <c r="J961" s="4">
        <f>$G$18+$G$7/$J$18*(-($A$18^2*'Phi(z,A)'!H950)+1)</f>
        <v>3.2447051120744845</v>
      </c>
      <c r="K961" s="4">
        <f t="shared" si="46"/>
        <v>25.654143847430653</v>
      </c>
    </row>
    <row r="962" spans="1:11" ht="12.75">
      <c r="A962">
        <v>0.941</v>
      </c>
      <c r="B962" s="4">
        <f>A962*'Freq res'!$C$11/2</f>
        <v>0.941</v>
      </c>
      <c r="C962" s="4">
        <f>A962*'Freq res'!$E$11/2</f>
        <v>0.37047244094488185</v>
      </c>
      <c r="D962" s="4">
        <f>$G$18+$G$7/$J$18*($A$18^2*'Phi(z,A)'!H951+1)</f>
        <v>3.9063087061473865</v>
      </c>
      <c r="E962" s="4">
        <f t="shared" si="44"/>
        <v>49.7150998136688</v>
      </c>
      <c r="G962" s="4">
        <f t="shared" si="45"/>
        <v>-0.941</v>
      </c>
      <c r="H962" s="4">
        <f>G962*'Freq res'!$C$11/2</f>
        <v>-0.941</v>
      </c>
      <c r="I962" s="4">
        <f>G962*'Freq res'!$E$11/2</f>
        <v>-0.37047244094488185</v>
      </c>
      <c r="J962" s="4">
        <f>$G$18+$G$7/$J$18*(-($A$18^2*'Phi(z,A)'!H951)+1)</f>
        <v>3.24459012414896</v>
      </c>
      <c r="K962" s="4">
        <f t="shared" si="46"/>
        <v>25.651194100244435</v>
      </c>
    </row>
    <row r="963" spans="1:11" ht="12.75">
      <c r="A963">
        <v>0.942</v>
      </c>
      <c r="B963" s="4">
        <f>A963*'Freq res'!$C$11/2</f>
        <v>0.942</v>
      </c>
      <c r="C963" s="4">
        <f>A963*'Freq res'!$E$11/2</f>
        <v>0.37086614173228344</v>
      </c>
      <c r="D963" s="4">
        <f>$G$18+$G$7/$J$18*($A$18^2*'Phi(z,A)'!H952+1)</f>
        <v>3.906423245431573</v>
      </c>
      <c r="E963" s="4">
        <f t="shared" si="44"/>
        <v>49.72079447173953</v>
      </c>
      <c r="G963" s="4">
        <f t="shared" si="45"/>
        <v>-0.942</v>
      </c>
      <c r="H963" s="4">
        <f>G963*'Freq res'!$C$11/2</f>
        <v>-0.942</v>
      </c>
      <c r="I963" s="4">
        <f>G963*'Freq res'!$E$11/2</f>
        <v>-0.37086614173228344</v>
      </c>
      <c r="J963" s="4">
        <f>$G$18+$G$7/$J$18*(-($A$18^2*'Phi(z,A)'!H952)+1)</f>
        <v>3.2444755848647735</v>
      </c>
      <c r="K963" s="4">
        <f t="shared" si="46"/>
        <v>25.648256199089424</v>
      </c>
    </row>
    <row r="964" spans="1:11" ht="12.75">
      <c r="A964">
        <v>0.943</v>
      </c>
      <c r="B964" s="4">
        <f>A964*'Freq res'!$C$11/2</f>
        <v>0.943</v>
      </c>
      <c r="C964" s="4">
        <f>A964*'Freq res'!$E$11/2</f>
        <v>0.37125984251968497</v>
      </c>
      <c r="D964" s="4">
        <f>$G$18+$G$7/$J$18*($A$18^2*'Phi(z,A)'!H953+1)</f>
        <v>3.906537336812915</v>
      </c>
      <c r="E964" s="4">
        <f t="shared" si="44"/>
        <v>49.72646750947843</v>
      </c>
      <c r="G964" s="4">
        <f t="shared" si="45"/>
        <v>-0.943</v>
      </c>
      <c r="H964" s="4">
        <f>G964*'Freq res'!$C$11/2</f>
        <v>-0.943</v>
      </c>
      <c r="I964" s="4">
        <f>G964*'Freq res'!$E$11/2</f>
        <v>-0.37125984251968497</v>
      </c>
      <c r="J964" s="4">
        <f>$G$18+$G$7/$J$18*(-($A$18^2*'Phi(z,A)'!H953)+1)</f>
        <v>3.2443614934834315</v>
      </c>
      <c r="K964" s="4">
        <f t="shared" si="46"/>
        <v>25.64533012103397</v>
      </c>
    </row>
    <row r="965" spans="1:11" ht="12.75">
      <c r="A965">
        <v>0.944</v>
      </c>
      <c r="B965" s="4">
        <f>A965*'Freq res'!$C$11/2</f>
        <v>0.944</v>
      </c>
      <c r="C965" s="4">
        <f>A965*'Freq res'!$E$11/2</f>
        <v>0.37165354330708655</v>
      </c>
      <c r="D965" s="4">
        <f>$G$18+$G$7/$J$18*($A$18^2*'Phi(z,A)'!H954+1)</f>
        <v>3.906650981031263</v>
      </c>
      <c r="E965" s="4">
        <f t="shared" si="44"/>
        <v>49.73211895613078</v>
      </c>
      <c r="G965" s="4">
        <f t="shared" si="45"/>
        <v>-0.944</v>
      </c>
      <c r="H965" s="4">
        <f>G965*'Freq res'!$C$11/2</f>
        <v>-0.944</v>
      </c>
      <c r="I965" s="4">
        <f>G965*'Freq res'!$E$11/2</f>
        <v>-0.37165354330708655</v>
      </c>
      <c r="J965" s="4">
        <f>$G$18+$G$7/$J$18*(-($A$18^2*'Phi(z,A)'!H954)+1)</f>
        <v>3.2442478492650837</v>
      </c>
      <c r="K965" s="4">
        <f t="shared" si="46"/>
        <v>25.64241584313665</v>
      </c>
    </row>
    <row r="966" spans="1:11" ht="12.75">
      <c r="A966">
        <v>0.945</v>
      </c>
      <c r="B966" s="4">
        <f>A966*'Freq res'!$C$11/2</f>
        <v>0.945</v>
      </c>
      <c r="C966" s="4">
        <f>A966*'Freq res'!$E$11/2</f>
        <v>0.37204724409448814</v>
      </c>
      <c r="D966" s="4">
        <f>$G$18+$G$7/$J$18*($A$18^2*'Phi(z,A)'!H955+1)</f>
        <v>3.9067641788278156</v>
      </c>
      <c r="E966" s="4">
        <f t="shared" si="44"/>
        <v>49.73774884105379</v>
      </c>
      <c r="G966" s="4">
        <f t="shared" si="45"/>
        <v>-0.945</v>
      </c>
      <c r="H966" s="4">
        <f>G966*'Freq res'!$C$11/2</f>
        <v>-0.945</v>
      </c>
      <c r="I966" s="4">
        <f>G966*'Freq res'!$E$11/2</f>
        <v>-0.37204724409448814</v>
      </c>
      <c r="J966" s="4">
        <f>$G$18+$G$7/$J$18*(-($A$18^2*'Phi(z,A)'!H955)+1)</f>
        <v>3.244134651468531</v>
      </c>
      <c r="K966" s="4">
        <f t="shared" si="46"/>
        <v>25.63951334244636</v>
      </c>
    </row>
    <row r="967" spans="1:11" ht="12.75">
      <c r="A967">
        <v>0.946</v>
      </c>
      <c r="B967" s="4">
        <f>A967*'Freq res'!$C$11/2</f>
        <v>0.946</v>
      </c>
      <c r="C967" s="4">
        <f>A967*'Freq res'!$E$11/2</f>
        <v>0.3724409448818897</v>
      </c>
      <c r="D967" s="4">
        <f>$G$18+$G$7/$J$18*($A$18^2*'Phi(z,A)'!H956+1)</f>
        <v>3.906876930945115</v>
      </c>
      <c r="E967" s="4">
        <f t="shared" si="44"/>
        <v>49.743357193716186</v>
      </c>
      <c r="G967" s="4">
        <f t="shared" si="45"/>
        <v>-0.946</v>
      </c>
      <c r="H967" s="4">
        <f>G967*'Freq res'!$C$11/2</f>
        <v>-0.946</v>
      </c>
      <c r="I967" s="4">
        <f>G967*'Freq res'!$E$11/2</f>
        <v>-0.3724409448818897</v>
      </c>
      <c r="J967" s="4">
        <f>$G$18+$G$7/$J$18*(-($A$18^2*'Phi(z,A)'!H956)+1)</f>
        <v>3.2440218993512318</v>
      </c>
      <c r="K967" s="4">
        <f t="shared" si="46"/>
        <v>25.63662259600243</v>
      </c>
    </row>
    <row r="968" spans="1:11" ht="12.75">
      <c r="A968">
        <v>0.947</v>
      </c>
      <c r="B968" s="4">
        <f>A968*'Freq res'!$C$11/2</f>
        <v>0.947</v>
      </c>
      <c r="C968" s="4">
        <f>A968*'Freq res'!$E$11/2</f>
        <v>0.3728346456692913</v>
      </c>
      <c r="D968" s="4">
        <f>$G$18+$G$7/$J$18*($A$18^2*'Phi(z,A)'!H957+1)</f>
        <v>3.9069892381270357</v>
      </c>
      <c r="E968" s="4">
        <f t="shared" si="44"/>
        <v>49.74894404369771</v>
      </c>
      <c r="G968" s="4">
        <f t="shared" si="45"/>
        <v>-0.947</v>
      </c>
      <c r="H968" s="4">
        <f>G968*'Freq res'!$C$11/2</f>
        <v>-0.947</v>
      </c>
      <c r="I968" s="4">
        <f>G968*'Freq res'!$E$11/2</f>
        <v>-0.3728346456692913</v>
      </c>
      <c r="J968" s="4">
        <f>$G$18+$G$7/$J$18*(-($A$18^2*'Phi(z,A)'!H957)+1)</f>
        <v>3.243909592169311</v>
      </c>
      <c r="K968" s="4">
        <f t="shared" si="46"/>
        <v>25.633743580834768</v>
      </c>
    </row>
    <row r="969" spans="1:11" ht="12.75">
      <c r="A969">
        <v>0.948</v>
      </c>
      <c r="B969" s="4">
        <f>A969*'Freq res'!$C$11/2</f>
        <v>0.948</v>
      </c>
      <c r="C969" s="4">
        <f>A969*'Freq res'!$E$11/2</f>
        <v>0.37322834645669284</v>
      </c>
      <c r="D969" s="4">
        <f>$G$18+$G$7/$J$18*($A$18^2*'Phi(z,A)'!H958+1)</f>
        <v>3.907101101118781</v>
      </c>
      <c r="E969" s="4">
        <f t="shared" si="44"/>
        <v>49.75450942068866</v>
      </c>
      <c r="G969" s="4">
        <f t="shared" si="45"/>
        <v>-0.948</v>
      </c>
      <c r="H969" s="4">
        <f>G969*'Freq res'!$C$11/2</f>
        <v>-0.948</v>
      </c>
      <c r="I969" s="4">
        <f>G969*'Freq res'!$E$11/2</f>
        <v>-0.37322834645669284</v>
      </c>
      <c r="J969" s="4">
        <f>$G$18+$G$7/$J$18*(-($A$18^2*'Phi(z,A)'!H958)+1)</f>
        <v>3.243797729177566</v>
      </c>
      <c r="K969" s="4">
        <f t="shared" si="46"/>
        <v>25.630876273963953</v>
      </c>
    </row>
    <row r="970" spans="1:11" ht="12.75">
      <c r="A970">
        <v>0.949</v>
      </c>
      <c r="B970" s="4">
        <f>A970*'Freq res'!$C$11/2</f>
        <v>0.949</v>
      </c>
      <c r="C970" s="4">
        <f>A970*'Freq res'!$E$11/2</f>
        <v>0.3736220472440944</v>
      </c>
      <c r="D970" s="4">
        <f>$G$18+$G$7/$J$18*($A$18^2*'Phi(z,A)'!H959+1)</f>
        <v>3.90721252066687</v>
      </c>
      <c r="E970" s="4">
        <f t="shared" si="44"/>
        <v>49.76005335448927</v>
      </c>
      <c r="G970" s="4">
        <f t="shared" si="45"/>
        <v>-0.949</v>
      </c>
      <c r="H970" s="4">
        <f>G970*'Freq res'!$C$11/2</f>
        <v>-0.949</v>
      </c>
      <c r="I970" s="4">
        <f>G970*'Freq res'!$E$11/2</f>
        <v>-0.3736220472440944</v>
      </c>
      <c r="J970" s="4">
        <f>$G$18+$G$7/$J$18*(-($A$18^2*'Phi(z,A)'!H959)+1)</f>
        <v>3.243686309629477</v>
      </c>
      <c r="K970" s="4">
        <f t="shared" si="46"/>
        <v>25.628020652401364</v>
      </c>
    </row>
    <row r="971" spans="1:11" ht="12.75">
      <c r="A971">
        <v>0.95</v>
      </c>
      <c r="B971" s="4">
        <f>A971*'Freq res'!$C$11/2</f>
        <v>0.95</v>
      </c>
      <c r="C971" s="4">
        <f>A971*'Freq res'!$E$11/2</f>
        <v>0.374015748031496</v>
      </c>
      <c r="D971" s="4">
        <f>$G$18+$G$7/$J$18*($A$18^2*'Phi(z,A)'!H960+1)</f>
        <v>3.9073234975191347</v>
      </c>
      <c r="E971" s="4">
        <f t="shared" si="44"/>
        <v>49.76557587500938</v>
      </c>
      <c r="G971" s="4">
        <f t="shared" si="45"/>
        <v>-0.95</v>
      </c>
      <c r="H971" s="4">
        <f>G971*'Freq res'!$C$11/2</f>
        <v>-0.95</v>
      </c>
      <c r="I971" s="4">
        <f>G971*'Freq res'!$E$11/2</f>
        <v>-0.374015748031496</v>
      </c>
      <c r="J971" s="4">
        <f>$G$18+$G$7/$J$18*(-($A$18^2*'Phi(z,A)'!H960)+1)</f>
        <v>3.243575332777212</v>
      </c>
      <c r="K971" s="4">
        <f t="shared" si="46"/>
        <v>25.625176693149317</v>
      </c>
    </row>
    <row r="972" spans="1:11" ht="12.75">
      <c r="A972">
        <v>0.951</v>
      </c>
      <c r="B972" s="4">
        <f>A972*'Freq res'!$C$11/2</f>
        <v>0.951</v>
      </c>
      <c r="C972" s="4">
        <f>A972*'Freq res'!$E$11/2</f>
        <v>0.3744094488188976</v>
      </c>
      <c r="D972" s="4">
        <f>$G$18+$G$7/$J$18*($A$18^2*'Phi(z,A)'!H961+1)</f>
        <v>3.90743403242471</v>
      </c>
      <c r="E972" s="4">
        <f t="shared" si="44"/>
        <v>49.77107701226787</v>
      </c>
      <c r="G972" s="4">
        <f t="shared" si="45"/>
        <v>-0.951</v>
      </c>
      <c r="H972" s="4">
        <f>G972*'Freq res'!$C$11/2</f>
        <v>-0.951</v>
      </c>
      <c r="I972" s="4">
        <f>G972*'Freq res'!$E$11/2</f>
        <v>-0.3744094488188976</v>
      </c>
      <c r="J972" s="4">
        <f>$G$18+$G$7/$J$18*(-($A$18^2*'Phi(z,A)'!H961)+1)</f>
        <v>3.2434647978716367</v>
      </c>
      <c r="K972" s="4">
        <f t="shared" si="46"/>
        <v>25.622344373201184</v>
      </c>
    </row>
    <row r="973" spans="1:11" ht="12.75">
      <c r="A973">
        <v>0.952</v>
      </c>
      <c r="B973" s="4">
        <f>A973*'Freq res'!$C$11/2</f>
        <v>0.952</v>
      </c>
      <c r="C973" s="4">
        <f>A973*'Freq res'!$E$11/2</f>
        <v>0.3748031496062992</v>
      </c>
      <c r="D973" s="4">
        <f>$G$18+$G$7/$J$18*($A$18^2*'Phi(z,A)'!H962+1)</f>
        <v>3.907544126134025</v>
      </c>
      <c r="E973" s="4">
        <f t="shared" si="44"/>
        <v>49.77655679639211</v>
      </c>
      <c r="G973" s="4">
        <f t="shared" si="45"/>
        <v>-0.952</v>
      </c>
      <c r="H973" s="4">
        <f>G973*'Freq res'!$C$11/2</f>
        <v>-0.952</v>
      </c>
      <c r="I973" s="4">
        <f>G973*'Freq res'!$E$11/2</f>
        <v>-0.3748031496062992</v>
      </c>
      <c r="J973" s="4">
        <f>$G$18+$G$7/$J$18*(-($A$18^2*'Phi(z,A)'!H962)+1)</f>
        <v>3.2433547041623214</v>
      </c>
      <c r="K973" s="4">
        <f t="shared" si="46"/>
        <v>25.6195236695415</v>
      </c>
    </row>
    <row r="974" spans="1:11" ht="12.75">
      <c r="A974">
        <v>0.953</v>
      </c>
      <c r="B974" s="4">
        <f>A974*'Freq res'!$C$11/2</f>
        <v>0.953</v>
      </c>
      <c r="C974" s="4">
        <f>A974*'Freq res'!$E$11/2</f>
        <v>0.37519685039370076</v>
      </c>
      <c r="D974" s="4">
        <f>$G$18+$G$7/$J$18*($A$18^2*'Phi(z,A)'!H963+1)</f>
        <v>3.9076537793987995</v>
      </c>
      <c r="E974" s="4">
        <f t="shared" si="44"/>
        <v>49.78201525761764</v>
      </c>
      <c r="G974" s="4">
        <f t="shared" si="45"/>
        <v>-0.953</v>
      </c>
      <c r="H974" s="4">
        <f>G974*'Freq res'!$C$11/2</f>
        <v>-0.953</v>
      </c>
      <c r="I974" s="4">
        <f>G974*'Freq res'!$E$11/2</f>
        <v>-0.37519685039370076</v>
      </c>
      <c r="J974" s="4">
        <f>$G$18+$G$7/$J$18*(-($A$18^2*'Phi(z,A)'!H963)+1)</f>
        <v>3.243245050897547</v>
      </c>
      <c r="K974" s="4">
        <f t="shared" si="46"/>
        <v>25.616714559146047</v>
      </c>
    </row>
    <row r="975" spans="1:11" ht="12.75">
      <c r="A975">
        <v>0.954</v>
      </c>
      <c r="B975" s="4">
        <f>A975*'Freq res'!$C$11/2</f>
        <v>0.954</v>
      </c>
      <c r="C975" s="4">
        <f>A975*'Freq res'!$E$11/2</f>
        <v>0.3755905511811023</v>
      </c>
      <c r="D975" s="4">
        <f>$G$18+$G$7/$J$18*($A$18^2*'Phi(z,A)'!H964+1)</f>
        <v>3.9077629929720303</v>
      </c>
      <c r="E975" s="4">
        <f t="shared" si="44"/>
        <v>49.78745242628746</v>
      </c>
      <c r="G975" s="4">
        <f t="shared" si="45"/>
        <v>-0.954</v>
      </c>
      <c r="H975" s="4">
        <f>G975*'Freq res'!$C$11/2</f>
        <v>-0.954</v>
      </c>
      <c r="I975" s="4">
        <f>G975*'Freq res'!$E$11/2</f>
        <v>-0.3755905511811023</v>
      </c>
      <c r="J975" s="4">
        <f>$G$18+$G$7/$J$18*(-($A$18^2*'Phi(z,A)'!H964)+1)</f>
        <v>3.243135837324316</v>
      </c>
      <c r="K975" s="4">
        <f t="shared" si="46"/>
        <v>25.613917018982068</v>
      </c>
    </row>
    <row r="976" spans="1:11" ht="12.75">
      <c r="A976">
        <v>0.955</v>
      </c>
      <c r="B976" s="4">
        <f>A976*'Freq res'!$C$11/2</f>
        <v>0.955</v>
      </c>
      <c r="C976" s="4">
        <f>A976*'Freq res'!$E$11/2</f>
        <v>0.3759842519685039</v>
      </c>
      <c r="D976" s="4">
        <f>$G$18+$G$7/$J$18*($A$18^2*'Phi(z,A)'!H965+1)</f>
        <v>3.9078717676079884</v>
      </c>
      <c r="E976" s="4">
        <f t="shared" si="44"/>
        <v>49.7928683328517</v>
      </c>
      <c r="G976" s="4">
        <f t="shared" si="45"/>
        <v>-0.955</v>
      </c>
      <c r="H976" s="4">
        <f>G976*'Freq res'!$C$11/2</f>
        <v>-0.955</v>
      </c>
      <c r="I976" s="4">
        <f>G976*'Freq res'!$E$11/2</f>
        <v>-0.3759842519685039</v>
      </c>
      <c r="J976" s="4">
        <f>$G$18+$G$7/$J$18*(-($A$18^2*'Phi(z,A)'!H965)+1)</f>
        <v>3.243027062688358</v>
      </c>
      <c r="K976" s="4">
        <f t="shared" si="46"/>
        <v>25.6111310260083</v>
      </c>
    </row>
    <row r="977" spans="1:11" ht="12.75">
      <c r="A977">
        <v>0.956</v>
      </c>
      <c r="B977" s="4">
        <f>A977*'Freq res'!$C$11/2</f>
        <v>0.956</v>
      </c>
      <c r="C977" s="4">
        <f>A977*'Freq res'!$E$11/2</f>
        <v>0.37637795275590546</v>
      </c>
      <c r="D977" s="4">
        <f>$G$18+$G$7/$J$18*($A$18^2*'Phi(z,A)'!H966+1)</f>
        <v>3.9079801040622084</v>
      </c>
      <c r="E977" s="4">
        <f t="shared" si="44"/>
        <v>49.79826300786703</v>
      </c>
      <c r="G977" s="4">
        <f t="shared" si="45"/>
        <v>-0.956</v>
      </c>
      <c r="H977" s="4">
        <f>G977*'Freq res'!$C$11/2</f>
        <v>-0.956</v>
      </c>
      <c r="I977" s="4">
        <f>G977*'Freq res'!$E$11/2</f>
        <v>-0.37637795275590546</v>
      </c>
      <c r="J977" s="4">
        <f>$G$18+$G$7/$J$18*(-($A$18^2*'Phi(z,A)'!H966)+1)</f>
        <v>3.242918726234138</v>
      </c>
      <c r="K977" s="4">
        <f t="shared" si="46"/>
        <v>25.608356557175153</v>
      </c>
    </row>
    <row r="978" spans="1:11" ht="12.75">
      <c r="A978">
        <v>0.957</v>
      </c>
      <c r="B978" s="4">
        <f>A978*'Freq res'!$C$11/2</f>
        <v>0.957</v>
      </c>
      <c r="C978" s="4">
        <f>A978*'Freq res'!$E$11/2</f>
        <v>0.37677165354330705</v>
      </c>
      <c r="D978" s="4">
        <f>$G$18+$G$7/$J$18*($A$18^2*'Phi(z,A)'!H967+1)</f>
        <v>3.908088003091483</v>
      </c>
      <c r="E978" s="4">
        <f t="shared" si="44"/>
        <v>49.80363648199624</v>
      </c>
      <c r="G978" s="4">
        <f t="shared" si="45"/>
        <v>-0.957</v>
      </c>
      <c r="H978" s="4">
        <f>G978*'Freq res'!$C$11/2</f>
        <v>-0.957</v>
      </c>
      <c r="I978" s="4">
        <f>G978*'Freq res'!$E$11/2</f>
        <v>-0.37677165354330705</v>
      </c>
      <c r="J978" s="4">
        <f>$G$18+$G$7/$J$18*(-($A$18^2*'Phi(z,A)'!H967)+1)</f>
        <v>3.242810827204864</v>
      </c>
      <c r="K978" s="4">
        <f t="shared" si="46"/>
        <v>25.605593589424778</v>
      </c>
    </row>
    <row r="979" spans="1:11" ht="12.75">
      <c r="A979">
        <v>0.958</v>
      </c>
      <c r="B979" s="4">
        <f>A979*'Freq res'!$C$11/2</f>
        <v>0.958</v>
      </c>
      <c r="C979" s="4">
        <f>A979*'Freq res'!$E$11/2</f>
        <v>0.37716535433070864</v>
      </c>
      <c r="D979" s="4">
        <f>$G$18+$G$7/$J$18*($A$18^2*'Phi(z,A)'!H968+1)</f>
        <v>3.9081954654538524</v>
      </c>
      <c r="E979" s="4">
        <f t="shared" si="44"/>
        <v>49.80898878600766</v>
      </c>
      <c r="G979" s="4">
        <f t="shared" si="45"/>
        <v>-0.958</v>
      </c>
      <c r="H979" s="4">
        <f>G979*'Freq res'!$C$11/2</f>
        <v>-0.958</v>
      </c>
      <c r="I979" s="4">
        <f>G979*'Freq res'!$E$11/2</f>
        <v>-0.37716535433070864</v>
      </c>
      <c r="J979" s="4">
        <f>$G$18+$G$7/$J$18*(-($A$18^2*'Phi(z,A)'!H968)+1)</f>
        <v>3.242703364842494</v>
      </c>
      <c r="K979" s="4">
        <f t="shared" si="46"/>
        <v>25.602842099691212</v>
      </c>
    </row>
    <row r="980" spans="1:11" ht="12.75">
      <c r="A980">
        <v>0.959</v>
      </c>
      <c r="B980" s="4">
        <f>A980*'Freq res'!$C$11/2</f>
        <v>0.959</v>
      </c>
      <c r="C980" s="4">
        <f>A980*'Freq res'!$E$11/2</f>
        <v>0.37755905511811017</v>
      </c>
      <c r="D980" s="4">
        <f>$G$18+$G$7/$J$18*($A$18^2*'Phi(z,A)'!H969+1)</f>
        <v>3.9083024919086</v>
      </c>
      <c r="E980" s="4">
        <f t="shared" si="44"/>
        <v>49.81431995077473</v>
      </c>
      <c r="G980" s="4">
        <f t="shared" si="45"/>
        <v>-0.959</v>
      </c>
      <c r="H980" s="4">
        <f>G980*'Freq res'!$C$11/2</f>
        <v>-0.959</v>
      </c>
      <c r="I980" s="4">
        <f>G980*'Freq res'!$E$11/2</f>
        <v>-0.37755905511811017</v>
      </c>
      <c r="J980" s="4">
        <f>$G$18+$G$7/$J$18*(-($A$18^2*'Phi(z,A)'!H969)+1)</f>
        <v>3.2425963383877465</v>
      </c>
      <c r="K980" s="4">
        <f t="shared" si="46"/>
        <v>25.600102064900543</v>
      </c>
    </row>
    <row r="981" spans="1:11" ht="12.75">
      <c r="A981">
        <v>0.96</v>
      </c>
      <c r="B981" s="4">
        <f>A981*'Freq res'!$C$11/2</f>
        <v>0.96</v>
      </c>
      <c r="C981" s="4">
        <f>A981*'Freq res'!$E$11/2</f>
        <v>0.37795275590551175</v>
      </c>
      <c r="D981" s="4">
        <f>$G$18+$G$7/$J$18*($A$18^2*'Phi(z,A)'!H970+1)</f>
        <v>3.9084090832162417</v>
      </c>
      <c r="E981" s="4">
        <f aca="true" t="shared" si="47" ref="E981:E1021">EXP(D981)</f>
        <v>49.81963000727547</v>
      </c>
      <c r="G981" s="4">
        <f aca="true" t="shared" si="48" ref="G981:G1021">-A981</f>
        <v>-0.96</v>
      </c>
      <c r="H981" s="4">
        <f>G981*'Freq res'!$C$11/2</f>
        <v>-0.96</v>
      </c>
      <c r="I981" s="4">
        <f>G981*'Freq res'!$E$11/2</f>
        <v>-0.37795275590551175</v>
      </c>
      <c r="J981" s="4">
        <f>$G$18+$G$7/$J$18*(-($A$18^2*'Phi(z,A)'!H970)+1)</f>
        <v>3.242489747080105</v>
      </c>
      <c r="K981" s="4">
        <f aca="true" t="shared" si="49" ref="K981:K1021">EXP(J981)</f>
        <v>25.597373461970946</v>
      </c>
    </row>
    <row r="982" spans="1:11" ht="12.75">
      <c r="A982">
        <v>0.961</v>
      </c>
      <c r="B982" s="4">
        <f>A982*'Freq res'!$C$11/2</f>
        <v>0.961</v>
      </c>
      <c r="C982" s="4">
        <f>A982*'Freq res'!$E$11/2</f>
        <v>0.37834645669291334</v>
      </c>
      <c r="D982" s="4">
        <f>$G$18+$G$7/$J$18*($A$18^2*'Phi(z,A)'!H971+1)</f>
        <v>3.9085152401385197</v>
      </c>
      <c r="E982" s="4">
        <f t="shared" si="47"/>
        <v>49.82491898659199</v>
      </c>
      <c r="G982" s="4">
        <f t="shared" si="48"/>
        <v>-0.961</v>
      </c>
      <c r="H982" s="4">
        <f>G982*'Freq res'!$C$11/2</f>
        <v>-0.961</v>
      </c>
      <c r="I982" s="4">
        <f>G982*'Freq res'!$E$11/2</f>
        <v>-0.37834645669291334</v>
      </c>
      <c r="J982" s="4">
        <f>$G$18+$G$7/$J$18*(-($A$18^2*'Phi(z,A)'!H971)+1)</f>
        <v>3.242383590157827</v>
      </c>
      <c r="K982" s="4">
        <f t="shared" si="49"/>
        <v>25.59465626781286</v>
      </c>
    </row>
    <row r="983" spans="1:11" ht="12.75">
      <c r="A983">
        <v>0.962</v>
      </c>
      <c r="B983" s="4">
        <f>A983*'Freq res'!$C$11/2</f>
        <v>0.962</v>
      </c>
      <c r="C983" s="4">
        <f>A983*'Freq res'!$E$11/2</f>
        <v>0.3787401574803149</v>
      </c>
      <c r="D983" s="4">
        <f>$G$18+$G$7/$J$18*($A$18^2*'Phi(z,A)'!H972+1)</f>
        <v>3.908620963438395</v>
      </c>
      <c r="E983" s="4">
        <f t="shared" si="47"/>
        <v>49.83018691991</v>
      </c>
      <c r="G983" s="4">
        <f t="shared" si="48"/>
        <v>-0.962</v>
      </c>
      <c r="H983" s="4">
        <f>G983*'Freq res'!$C$11/2</f>
        <v>-0.962</v>
      </c>
      <c r="I983" s="4">
        <f>G983*'Freq res'!$E$11/2</f>
        <v>-0.3787401574803149</v>
      </c>
      <c r="J983" s="4">
        <f>$G$18+$G$7/$J$18*(-($A$18^2*'Phi(z,A)'!H972)+1)</f>
        <v>3.2422778668579513</v>
      </c>
      <c r="K983" s="4">
        <f t="shared" si="49"/>
        <v>25.591950459329066</v>
      </c>
    </row>
    <row r="984" spans="1:11" ht="12.75">
      <c r="A984">
        <v>0.963</v>
      </c>
      <c r="B984" s="4">
        <f>A984*'Freq res'!$C$11/2</f>
        <v>0.963</v>
      </c>
      <c r="C984" s="4">
        <f>A984*'Freq res'!$E$11/2</f>
        <v>0.3791338582677165</v>
      </c>
      <c r="D984" s="4">
        <f>$G$18+$G$7/$J$18*($A$18^2*'Phi(z,A)'!H973+1)</f>
        <v>3.908726253880038</v>
      </c>
      <c r="E984" s="4">
        <f t="shared" si="47"/>
        <v>49.8354338385183</v>
      </c>
      <c r="G984" s="4">
        <f t="shared" si="48"/>
        <v>-0.963</v>
      </c>
      <c r="H984" s="4">
        <f>G984*'Freq res'!$C$11/2</f>
        <v>-0.963</v>
      </c>
      <c r="I984" s="4">
        <f>G984*'Freq res'!$E$11/2</f>
        <v>-0.3791338582677165</v>
      </c>
      <c r="J984" s="4">
        <f>$G$18+$G$7/$J$18*(-($A$18^2*'Phi(z,A)'!H973)+1)</f>
        <v>3.2421725764163085</v>
      </c>
      <c r="K984" s="4">
        <f t="shared" si="49"/>
        <v>25.589256013414893</v>
      </c>
    </row>
    <row r="985" spans="1:11" ht="12.75">
      <c r="A985">
        <v>0.964</v>
      </c>
      <c r="B985" s="4">
        <f>A985*'Freq res'!$C$11/2</f>
        <v>0.964</v>
      </c>
      <c r="C985" s="4">
        <f>A985*'Freq res'!$E$11/2</f>
        <v>0.3795275590551181</v>
      </c>
      <c r="D985" s="4">
        <f>$G$18+$G$7/$J$18*($A$18^2*'Phi(z,A)'!H974+1)</f>
        <v>3.9088311122288224</v>
      </c>
      <c r="E985" s="4">
        <f t="shared" si="47"/>
        <v>49.84065977380825</v>
      </c>
      <c r="G985" s="4">
        <f t="shared" si="48"/>
        <v>-0.964</v>
      </c>
      <c r="H985" s="4">
        <f>G985*'Freq res'!$C$11/2</f>
        <v>-0.964</v>
      </c>
      <c r="I985" s="4">
        <f>G985*'Freq res'!$E$11/2</f>
        <v>-0.3795275590551181</v>
      </c>
      <c r="J985" s="4">
        <f>$G$18+$G$7/$J$18*(-($A$18^2*'Phi(z,A)'!H974)+1)</f>
        <v>3.242067718067524</v>
      </c>
      <c r="K985" s="4">
        <f t="shared" si="49"/>
        <v>25.58657290695822</v>
      </c>
    </row>
    <row r="986" spans="1:11" ht="12.75">
      <c r="A986">
        <v>0.965</v>
      </c>
      <c r="B986" s="4">
        <f>A986*'Freq res'!$C$11/2</f>
        <v>0.965</v>
      </c>
      <c r="C986" s="4">
        <f>A986*'Freq res'!$E$11/2</f>
        <v>0.3799212598425196</v>
      </c>
      <c r="D986" s="4">
        <f>$G$18+$G$7/$J$18*($A$18^2*'Phi(z,A)'!H975+1)</f>
        <v>3.908935539251317</v>
      </c>
      <c r="E986" s="4">
        <f t="shared" si="47"/>
        <v>49.845864757273326</v>
      </c>
      <c r="G986" s="4">
        <f t="shared" si="48"/>
        <v>-0.965</v>
      </c>
      <c r="H986" s="4">
        <f>G986*'Freq res'!$C$11/2</f>
        <v>-0.965</v>
      </c>
      <c r="I986" s="4">
        <f>G986*'Freq res'!$E$11/2</f>
        <v>-0.3799212598425196</v>
      </c>
      <c r="J986" s="4">
        <f>$G$18+$G$7/$J$18*(-($A$18^2*'Phi(z,A)'!H975)+1)</f>
        <v>3.2419632910450296</v>
      </c>
      <c r="K986" s="4">
        <f t="shared" si="49"/>
        <v>25.583901116839677</v>
      </c>
    </row>
    <row r="987" spans="1:11" ht="12.75">
      <c r="A987">
        <v>0.966</v>
      </c>
      <c r="B987" s="4">
        <f>A987*'Freq res'!$C$11/2</f>
        <v>0.966</v>
      </c>
      <c r="C987" s="4">
        <f>A987*'Freq res'!$E$11/2</f>
        <v>0.3803149606299212</v>
      </c>
      <c r="D987" s="4">
        <f>$G$18+$G$7/$J$18*($A$18^2*'Phi(z,A)'!H976+1)</f>
        <v>3.9090395357152774</v>
      </c>
      <c r="E987" s="4">
        <f t="shared" si="47"/>
        <v>49.85104882050858</v>
      </c>
      <c r="G987" s="4">
        <f t="shared" si="48"/>
        <v>-0.966</v>
      </c>
      <c r="H987" s="4">
        <f>G987*'Freq res'!$C$11/2</f>
        <v>-0.966</v>
      </c>
      <c r="I987" s="4">
        <f>G987*'Freq res'!$E$11/2</f>
        <v>-0.3803149606299212</v>
      </c>
      <c r="J987" s="4">
        <f>$G$18+$G$7/$J$18*(-($A$18^2*'Phi(z,A)'!H976)+1)</f>
        <v>3.241859294581069</v>
      </c>
      <c r="K987" s="4">
        <f t="shared" si="49"/>
        <v>25.581240619932746</v>
      </c>
    </row>
    <row r="988" spans="1:11" ht="12.75">
      <c r="A988">
        <v>0.967</v>
      </c>
      <c r="B988" s="4">
        <f>A988*'Freq res'!$C$11/2</f>
        <v>0.967</v>
      </c>
      <c r="C988" s="4">
        <f>A988*'Freq res'!$E$11/2</f>
        <v>0.3807086614173228</v>
      </c>
      <c r="D988" s="4">
        <f>$G$18+$G$7/$J$18*($A$18^2*'Phi(z,A)'!H977+1)</f>
        <v>3.909143102389639</v>
      </c>
      <c r="E988" s="4">
        <f t="shared" si="47"/>
        <v>49.856211995210145</v>
      </c>
      <c r="G988" s="4">
        <f t="shared" si="48"/>
        <v>-0.967</v>
      </c>
      <c r="H988" s="4">
        <f>G988*'Freq res'!$C$11/2</f>
        <v>-0.967</v>
      </c>
      <c r="I988" s="4">
        <f>G988*'Freq res'!$E$11/2</f>
        <v>-0.3807086614173228</v>
      </c>
      <c r="J988" s="4">
        <f>$G$18+$G$7/$J$18*(-($A$18^2*'Phi(z,A)'!H977)+1)</f>
        <v>3.2417557279067077</v>
      </c>
      <c r="K988" s="4">
        <f t="shared" si="49"/>
        <v>25.578591393103874</v>
      </c>
    </row>
    <row r="989" spans="1:11" ht="12.75">
      <c r="A989">
        <v>0.968</v>
      </c>
      <c r="B989" s="4">
        <f>A989*'Freq res'!$C$11/2</f>
        <v>0.968</v>
      </c>
      <c r="C989" s="4">
        <f>A989*'Freq res'!$E$11/2</f>
        <v>0.3811023622047244</v>
      </c>
      <c r="D989" s="4">
        <f>$G$18+$G$7/$J$18*($A$18^2*'Phi(z,A)'!H978+1)</f>
        <v>3.9092462400445083</v>
      </c>
      <c r="E989" s="4">
        <f t="shared" si="47"/>
        <v>49.86135431317476</v>
      </c>
      <c r="G989" s="4">
        <f t="shared" si="48"/>
        <v>-0.968</v>
      </c>
      <c r="H989" s="4">
        <f>G989*'Freq res'!$C$11/2</f>
        <v>-0.968</v>
      </c>
      <c r="I989" s="4">
        <f>G989*'Freq res'!$E$11/2</f>
        <v>-0.3811023622047244</v>
      </c>
      <c r="J989" s="4">
        <f>$G$18+$G$7/$J$18*(-($A$18^2*'Phi(z,A)'!H978)+1)</f>
        <v>3.2416525902518383</v>
      </c>
      <c r="K989" s="4">
        <f t="shared" si="49"/>
        <v>25.575953413212595</v>
      </c>
    </row>
    <row r="990" spans="1:11" ht="12.75">
      <c r="A990">
        <v>0.969</v>
      </c>
      <c r="B990" s="4">
        <f>A990*'Freq res'!$C$11/2</f>
        <v>0.969</v>
      </c>
      <c r="C990" s="4">
        <f>A990*'Freq res'!$E$11/2</f>
        <v>0.38149606299212596</v>
      </c>
      <c r="D990" s="4">
        <f>$G$18+$G$7/$J$18*($A$18^2*'Phi(z,A)'!H979+1)</f>
        <v>3.909348949451157</v>
      </c>
      <c r="E990" s="4">
        <f t="shared" si="47"/>
        <v>49.86647580629921</v>
      </c>
      <c r="G990" s="4">
        <f t="shared" si="48"/>
        <v>-0.969</v>
      </c>
      <c r="H990" s="4">
        <f>G990*'Freq res'!$C$11/2</f>
        <v>-0.969</v>
      </c>
      <c r="I990" s="4">
        <f>G990*'Freq res'!$E$11/2</f>
        <v>-0.38149606299212596</v>
      </c>
      <c r="J990" s="4">
        <f>$G$18+$G$7/$J$18*(-($A$18^2*'Phi(z,A)'!H979)+1)</f>
        <v>3.2415498808451897</v>
      </c>
      <c r="K990" s="4">
        <f t="shared" si="49"/>
        <v>25.57332665711164</v>
      </c>
    </row>
    <row r="991" spans="1:11" ht="12.75">
      <c r="A991">
        <v>0.97</v>
      </c>
      <c r="B991" s="4">
        <f>A991*'Freq res'!$C$11/2</f>
        <v>0.97</v>
      </c>
      <c r="C991" s="4">
        <f>A991*'Freq res'!$E$11/2</f>
        <v>0.3818897637795275</v>
      </c>
      <c r="D991" s="4">
        <f>$G$18+$G$7/$J$18*($A$18^2*'Phi(z,A)'!H980+1)</f>
        <v>3.9094512313820116</v>
      </c>
      <c r="E991" s="4">
        <f t="shared" si="47"/>
        <v>49.87157650657989</v>
      </c>
      <c r="G991" s="4">
        <f t="shared" si="48"/>
        <v>-0.97</v>
      </c>
      <c r="H991" s="4">
        <f>G991*'Freq res'!$C$11/2</f>
        <v>-0.97</v>
      </c>
      <c r="I991" s="4">
        <f>G991*'Freq res'!$E$11/2</f>
        <v>-0.3818897637795275</v>
      </c>
      <c r="J991" s="4">
        <f>$G$18+$G$7/$J$18*(-($A$18^2*'Phi(z,A)'!H980)+1)</f>
        <v>3.241447598914335</v>
      </c>
      <c r="K991" s="4">
        <f t="shared" si="49"/>
        <v>25.570711101647085</v>
      </c>
    </row>
    <row r="992" spans="1:11" ht="12.75">
      <c r="A992">
        <v>0.971</v>
      </c>
      <c r="B992" s="4">
        <f>A992*'Freq res'!$C$11/2</f>
        <v>0.971</v>
      </c>
      <c r="C992" s="4">
        <f>A992*'Freq res'!$E$11/2</f>
        <v>0.3822834645669291</v>
      </c>
      <c r="D992" s="4">
        <f>$G$18+$G$7/$J$18*($A$18^2*'Phi(z,A)'!H981+1)</f>
        <v>3.909553086610648</v>
      </c>
      <c r="E992" s="4">
        <f t="shared" si="47"/>
        <v>49.876656446112236</v>
      </c>
      <c r="G992" s="4">
        <f t="shared" si="48"/>
        <v>-0.971</v>
      </c>
      <c r="H992" s="4">
        <f>G992*'Freq res'!$C$11/2</f>
        <v>-0.971</v>
      </c>
      <c r="I992" s="4">
        <f>G992*'Freq res'!$E$11/2</f>
        <v>-0.3822834645669291</v>
      </c>
      <c r="J992" s="4">
        <f>$G$18+$G$7/$J$18*(-($A$18^2*'Phi(z,A)'!H981)+1)</f>
        <v>3.2413457436856987</v>
      </c>
      <c r="K992" s="4">
        <f t="shared" si="49"/>
        <v>25.568106723658442</v>
      </c>
    </row>
    <row r="993" spans="1:11" ht="12.75">
      <c r="A993">
        <v>0.972</v>
      </c>
      <c r="B993" s="4">
        <f>A993*'Freq res'!$C$11/2</f>
        <v>0.972</v>
      </c>
      <c r="C993" s="4">
        <f>A993*'Freq res'!$E$11/2</f>
        <v>0.38267716535433066</v>
      </c>
      <c r="D993" s="4">
        <f>$G$18+$G$7/$J$18*($A$18^2*'Phi(z,A)'!H982+1)</f>
        <v>3.909654515911782</v>
      </c>
      <c r="E993" s="4">
        <f t="shared" si="47"/>
        <v>49.88171565709025</v>
      </c>
      <c r="G993" s="4">
        <f t="shared" si="48"/>
        <v>-0.972</v>
      </c>
      <c r="H993" s="4">
        <f>G993*'Freq res'!$C$11/2</f>
        <v>-0.972</v>
      </c>
      <c r="I993" s="4">
        <f>G993*'Freq res'!$E$11/2</f>
        <v>-0.38267716535433066</v>
      </c>
      <c r="J993" s="4">
        <f>$G$18+$G$7/$J$18*(-($A$18^2*'Phi(z,A)'!H982)+1)</f>
        <v>3.2412443143845646</v>
      </c>
      <c r="K993" s="4">
        <f t="shared" si="49"/>
        <v>25.565513499978795</v>
      </c>
    </row>
    <row r="994" spans="1:11" ht="12.75">
      <c r="A994">
        <v>0.973</v>
      </c>
      <c r="B994" s="4">
        <f>A994*'Freq res'!$C$11/2</f>
        <v>0.973</v>
      </c>
      <c r="C994" s="4">
        <f>A994*'Freq res'!$E$11/2</f>
        <v>0.38307086614173225</v>
      </c>
      <c r="D994" s="4">
        <f>$G$18+$G$7/$J$18*($A$18^2*'Phi(z,A)'!H983+1)</f>
        <v>3.9097555200612626</v>
      </c>
      <c r="E994" s="4">
        <f t="shared" si="47"/>
        <v>49.88675417180599</v>
      </c>
      <c r="G994" s="4">
        <f t="shared" si="48"/>
        <v>-0.973</v>
      </c>
      <c r="H994" s="4">
        <f>G994*'Freq res'!$C$11/2</f>
        <v>-0.973</v>
      </c>
      <c r="I994" s="4">
        <f>G994*'Freq res'!$E$11/2</f>
        <v>-0.38307086614173225</v>
      </c>
      <c r="J994" s="4">
        <f>$G$18+$G$7/$J$18*(-($A$18^2*'Phi(z,A)'!H983)+1)</f>
        <v>3.241143310235084</v>
      </c>
      <c r="K994" s="4">
        <f t="shared" si="49"/>
        <v>25.56293140743492</v>
      </c>
    </row>
    <row r="995" spans="1:11" ht="12.75">
      <c r="A995">
        <v>0.974</v>
      </c>
      <c r="B995" s="4">
        <f>A995*'Freq res'!$C$11/2</f>
        <v>0.974</v>
      </c>
      <c r="C995" s="4">
        <f>A995*'Freq res'!$E$11/2</f>
        <v>0.38346456692913383</v>
      </c>
      <c r="D995" s="4">
        <f>$G$18+$G$7/$J$18*($A$18^2*'Phi(z,A)'!H984+1)</f>
        <v>3.9098560998360643</v>
      </c>
      <c r="E995" s="4">
        <f t="shared" si="47"/>
        <v>49.8917720226491</v>
      </c>
      <c r="G995" s="4">
        <f t="shared" si="48"/>
        <v>-0.974</v>
      </c>
      <c r="H995" s="4">
        <f>G995*'Freq res'!$C$11/2</f>
        <v>-0.974</v>
      </c>
      <c r="I995" s="4">
        <f>G995*'Freq res'!$E$11/2</f>
        <v>-0.38346456692913383</v>
      </c>
      <c r="J995" s="4">
        <f>$G$18+$G$7/$J$18*(-($A$18^2*'Phi(z,A)'!H984)+1)</f>
        <v>3.2410427304602822</v>
      </c>
      <c r="K995" s="4">
        <f t="shared" si="49"/>
        <v>25.56036042284738</v>
      </c>
    </row>
    <row r="996" spans="1:11" ht="12.75">
      <c r="A996">
        <v>0.975</v>
      </c>
      <c r="B996" s="4">
        <f>A996*'Freq res'!$C$11/2</f>
        <v>0.975</v>
      </c>
      <c r="C996" s="4">
        <f>A996*'Freq res'!$E$11/2</f>
        <v>0.3838582677165354</v>
      </c>
      <c r="D996" s="4">
        <f>$G$18+$G$7/$J$18*($A$18^2*'Phi(z,A)'!H985+1)</f>
        <v>3.909956256014278</v>
      </c>
      <c r="E996" s="4">
        <f t="shared" si="47"/>
        <v>49.896769242106224</v>
      </c>
      <c r="G996" s="4">
        <f t="shared" si="48"/>
        <v>-0.975</v>
      </c>
      <c r="H996" s="4">
        <f>G996*'Freq res'!$C$11/2</f>
        <v>-0.975</v>
      </c>
      <c r="I996" s="4">
        <f>G996*'Freq res'!$E$11/2</f>
        <v>-0.3838582677165354</v>
      </c>
      <c r="J996" s="4">
        <f>$G$18+$G$7/$J$18*(-($A$18^2*'Phi(z,A)'!H985)+1)</f>
        <v>3.2409425742820686</v>
      </c>
      <c r="K996" s="4">
        <f t="shared" si="49"/>
        <v>25.557800523030696</v>
      </c>
    </row>
    <row r="997" spans="1:11" ht="12.75">
      <c r="A997">
        <v>0.976</v>
      </c>
      <c r="B997" s="4">
        <f>A997*'Freq res'!$C$11/2</f>
        <v>0.976</v>
      </c>
      <c r="C997" s="4">
        <f>A997*'Freq res'!$E$11/2</f>
        <v>0.38425196850393695</v>
      </c>
      <c r="D997" s="4">
        <f>$G$18+$G$7/$J$18*($A$18^2*'Phi(z,A)'!H986+1)</f>
        <v>3.9100559893751057</v>
      </c>
      <c r="E997" s="4">
        <f t="shared" si="47"/>
        <v>49.90174586276061</v>
      </c>
      <c r="G997" s="4">
        <f t="shared" si="48"/>
        <v>-0.976</v>
      </c>
      <c r="H997" s="4">
        <f>G997*'Freq res'!$C$11/2</f>
        <v>-0.976</v>
      </c>
      <c r="I997" s="4">
        <f>G997*'Freq res'!$E$11/2</f>
        <v>-0.38425196850393695</v>
      </c>
      <c r="J997" s="4">
        <f>$G$18+$G$7/$J$18*(-($A$18^2*'Phi(z,A)'!H986)+1)</f>
        <v>3.240842840921241</v>
      </c>
      <c r="K997" s="4">
        <f t="shared" si="49"/>
        <v>25.555251684793387</v>
      </c>
    </row>
    <row r="998" spans="1:11" ht="12.75">
      <c r="A998">
        <v>0.977</v>
      </c>
      <c r="B998" s="4">
        <f>A998*'Freq res'!$C$11/2</f>
        <v>0.977</v>
      </c>
      <c r="C998" s="4">
        <f>A998*'Freq res'!$E$11/2</f>
        <v>0.38464566929133853</v>
      </c>
      <c r="D998" s="4">
        <f>$G$18+$G$7/$J$18*($A$18^2*'Phi(z,A)'!H987+1)</f>
        <v>3.9101553006988494</v>
      </c>
      <c r="E998" s="4">
        <f t="shared" si="47"/>
        <v>49.90670191729146</v>
      </c>
      <c r="G998" s="4">
        <f t="shared" si="48"/>
        <v>-0.977</v>
      </c>
      <c r="H998" s="4">
        <f>G998*'Freq res'!$C$11/2</f>
        <v>-0.977</v>
      </c>
      <c r="I998" s="4">
        <f>G998*'Freq res'!$E$11/2</f>
        <v>-0.38464566929133853</v>
      </c>
      <c r="J998" s="4">
        <f>$G$18+$G$7/$J$18*(-($A$18^2*'Phi(z,A)'!H987)+1)</f>
        <v>3.240743529597497</v>
      </c>
      <c r="K998" s="4">
        <f t="shared" si="49"/>
        <v>25.552713884938182</v>
      </c>
    </row>
    <row r="999" spans="1:11" ht="12.75">
      <c r="A999">
        <v>0.978</v>
      </c>
      <c r="B999" s="4">
        <f>A999*'Freq res'!$C$11/2</f>
        <v>0.978</v>
      </c>
      <c r="C999" s="4">
        <f>A999*'Freq res'!$E$11/2</f>
        <v>0.3850393700787401</v>
      </c>
      <c r="D999" s="4">
        <f>$G$18+$G$7/$J$18*($A$18^2*'Phi(z,A)'!H988+1)</f>
        <v>3.9102541907669064</v>
      </c>
      <c r="E999" s="4">
        <f t="shared" si="47"/>
        <v>49.91163743847355</v>
      </c>
      <c r="G999" s="4">
        <f t="shared" si="48"/>
        <v>-0.978</v>
      </c>
      <c r="H999" s="4">
        <f>G999*'Freq res'!$C$11/2</f>
        <v>-0.978</v>
      </c>
      <c r="I999" s="4">
        <f>G999*'Freq res'!$E$11/2</f>
        <v>-0.3850393700787401</v>
      </c>
      <c r="J999" s="4">
        <f>$G$18+$G$7/$J$18*(-($A$18^2*'Phi(z,A)'!H988)+1)</f>
        <v>3.24064463952944</v>
      </c>
      <c r="K999" s="4">
        <f t="shared" si="49"/>
        <v>25.55018710026207</v>
      </c>
    </row>
    <row r="1000" spans="1:11" ht="12.75">
      <c r="A1000">
        <v>0.979</v>
      </c>
      <c r="B1000" s="4">
        <f>A1000*'Freq res'!$C$11/2</f>
        <v>0.979</v>
      </c>
      <c r="C1000" s="4">
        <f>A1000*'Freq res'!$E$11/2</f>
        <v>0.3854330708661417</v>
      </c>
      <c r="D1000" s="4">
        <f>$G$18+$G$7/$J$18*($A$18^2*'Phi(z,A)'!H989+1)</f>
        <v>3.91035266036176</v>
      </c>
      <c r="E1000" s="4">
        <f t="shared" si="47"/>
        <v>49.91655245917667</v>
      </c>
      <c r="G1000" s="4">
        <f t="shared" si="48"/>
        <v>-0.979</v>
      </c>
      <c r="H1000" s="4">
        <f>G1000*'Freq res'!$C$11/2</f>
        <v>-0.979</v>
      </c>
      <c r="I1000" s="4">
        <f>G1000*'Freq res'!$E$11/2</f>
        <v>-0.3854330708661417</v>
      </c>
      <c r="J1000" s="4">
        <f>$G$18+$G$7/$J$18*(-($A$18^2*'Phi(z,A)'!H989)+1)</f>
        <v>3.2405461699345866</v>
      </c>
      <c r="K1000" s="4">
        <f t="shared" si="49"/>
        <v>25.547671307556453</v>
      </c>
    </row>
    <row r="1001" spans="1:11" ht="12.75">
      <c r="A1001">
        <v>0.98</v>
      </c>
      <c r="B1001" s="4">
        <f>A1001*'Freq res'!$C$11/2</f>
        <v>0.98</v>
      </c>
      <c r="C1001" s="4">
        <f>A1001*'Freq res'!$E$11/2</f>
        <v>0.3858267716535433</v>
      </c>
      <c r="D1001" s="4">
        <f>$G$18+$G$7/$J$18*($A$18^2*'Phi(z,A)'!H990+1)</f>
        <v>3.9104507102669714</v>
      </c>
      <c r="E1001" s="4">
        <f t="shared" si="47"/>
        <v>49.92144701236509</v>
      </c>
      <c r="G1001" s="4">
        <f t="shared" si="48"/>
        <v>-0.98</v>
      </c>
      <c r="H1001" s="4">
        <f>G1001*'Freq res'!$C$11/2</f>
        <v>-0.98</v>
      </c>
      <c r="I1001" s="4">
        <f>G1001*'Freq res'!$E$11/2</f>
        <v>-0.3858267716535433</v>
      </c>
      <c r="J1001" s="4">
        <f>$G$18+$G$7/$J$18*(-($A$18^2*'Phi(z,A)'!H990)+1)</f>
        <v>3.240448120029375</v>
      </c>
      <c r="K1001" s="4">
        <f t="shared" si="49"/>
        <v>25.545166483607257</v>
      </c>
    </row>
    <row r="1002" spans="1:11" ht="12.75">
      <c r="A1002">
        <v>0.981</v>
      </c>
      <c r="B1002" s="4">
        <f>A1002*'Freq res'!$C$11/2</f>
        <v>0.981</v>
      </c>
      <c r="C1002" s="4">
        <f>A1002*'Freq res'!$E$11/2</f>
        <v>0.3862204724409448</v>
      </c>
      <c r="D1002" s="4">
        <f>$G$18+$G$7/$J$18*($A$18^2*'Phi(z,A)'!H991+1)</f>
        <v>3.910548341267174</v>
      </c>
      <c r="E1002" s="4">
        <f t="shared" si="47"/>
        <v>49.92632113109714</v>
      </c>
      <c r="G1002" s="4">
        <f t="shared" si="48"/>
        <v>-0.981</v>
      </c>
      <c r="H1002" s="4">
        <f>G1002*'Freq res'!$C$11/2</f>
        <v>-0.981</v>
      </c>
      <c r="I1002" s="4">
        <f>G1002*'Freq res'!$E$11/2</f>
        <v>-0.3862204724409448</v>
      </c>
      <c r="J1002" s="4">
        <f>$G$18+$G$7/$J$18*(-($A$18^2*'Phi(z,A)'!H991)+1)</f>
        <v>3.240350489029173</v>
      </c>
      <c r="K1002" s="4">
        <f t="shared" si="49"/>
        <v>25.542672605195037</v>
      </c>
    </row>
    <row r="1003" spans="1:11" ht="12.75">
      <c r="A1003">
        <v>0.982</v>
      </c>
      <c r="B1003" s="4">
        <f>A1003*'Freq res'!$C$11/2</f>
        <v>0.982</v>
      </c>
      <c r="C1003" s="4">
        <f>A1003*'Freq res'!$E$11/2</f>
        <v>0.3866141732283464</v>
      </c>
      <c r="D1003" s="4">
        <f>$G$18+$G$7/$J$18*($A$18^2*'Phi(z,A)'!H992+1)</f>
        <v>3.910645554148062</v>
      </c>
      <c r="E1003" s="4">
        <f t="shared" si="47"/>
        <v>49.931174848524535</v>
      </c>
      <c r="G1003" s="4">
        <f t="shared" si="48"/>
        <v>-0.982</v>
      </c>
      <c r="H1003" s="4">
        <f>G1003*'Freq res'!$C$11/2</f>
        <v>-0.982</v>
      </c>
      <c r="I1003" s="4">
        <f>G1003*'Freq res'!$E$11/2</f>
        <v>-0.3866141732283464</v>
      </c>
      <c r="J1003" s="4">
        <f>$G$18+$G$7/$J$18*(-($A$18^2*'Phi(z,A)'!H992)+1)</f>
        <v>3.2402532761482847</v>
      </c>
      <c r="K1003" s="4">
        <f t="shared" si="49"/>
        <v>25.54018964909511</v>
      </c>
    </row>
    <row r="1004" spans="1:11" ht="12.75">
      <c r="A1004">
        <v>0.983</v>
      </c>
      <c r="B1004" s="4">
        <f>A1004*'Freq res'!$C$11/2</f>
        <v>0.983</v>
      </c>
      <c r="C1004" s="4">
        <f>A1004*'Freq res'!$E$11/2</f>
        <v>0.387007874015748</v>
      </c>
      <c r="D1004" s="4">
        <f>$G$18+$G$7/$J$18*($A$18^2*'Phi(z,A)'!H993+1)</f>
        <v>3.910742349696386</v>
      </c>
      <c r="E1004" s="4">
        <f t="shared" si="47"/>
        <v>49.93600819789204</v>
      </c>
      <c r="G1004" s="4">
        <f t="shared" si="48"/>
        <v>-0.983</v>
      </c>
      <c r="H1004" s="4">
        <f>G1004*'Freq res'!$C$11/2</f>
        <v>-0.983</v>
      </c>
      <c r="I1004" s="4">
        <f>G1004*'Freq res'!$E$11/2</f>
        <v>-0.387007874015748</v>
      </c>
      <c r="J1004" s="4">
        <f>$G$18+$G$7/$J$18*(-($A$18^2*'Phi(z,A)'!H993)+1)</f>
        <v>3.2401564805999605</v>
      </c>
      <c r="K1004" s="4">
        <f t="shared" si="49"/>
        <v>25.537717592077712</v>
      </c>
    </row>
    <row r="1005" spans="1:11" ht="12.75">
      <c r="A1005">
        <v>0.984</v>
      </c>
      <c r="B1005" s="4">
        <f>A1005*'Freq res'!$C$11/2</f>
        <v>0.984</v>
      </c>
      <c r="C1005" s="4">
        <f>A1005*'Freq res'!$E$11/2</f>
        <v>0.3874015748031496</v>
      </c>
      <c r="D1005" s="4">
        <f>$G$18+$G$7/$J$18*($A$18^2*'Phi(z,A)'!H994+1)</f>
        <v>3.9108387286999444</v>
      </c>
      <c r="E1005" s="4">
        <f t="shared" si="47"/>
        <v>49.940821212536896</v>
      </c>
      <c r="G1005" s="4">
        <f t="shared" si="48"/>
        <v>-0.984</v>
      </c>
      <c r="H1005" s="4">
        <f>G1005*'Freq res'!$C$11/2</f>
        <v>-0.984</v>
      </c>
      <c r="I1005" s="4">
        <f>G1005*'Freq res'!$E$11/2</f>
        <v>-0.3874015748031496</v>
      </c>
      <c r="J1005" s="4">
        <f>$G$18+$G$7/$J$18*(-($A$18^2*'Phi(z,A)'!H994)+1)</f>
        <v>3.240060101596402</v>
      </c>
      <c r="K1005" s="4">
        <f t="shared" si="49"/>
        <v>25.53525641090803</v>
      </c>
    </row>
    <row r="1006" spans="1:11" ht="12.75">
      <c r="A1006">
        <v>0.985</v>
      </c>
      <c r="B1006" s="4">
        <f>A1006*'Freq res'!$C$11/2</f>
        <v>0.985</v>
      </c>
      <c r="C1006" s="4">
        <f>A1006*'Freq res'!$E$11/2</f>
        <v>0.38779527559055116</v>
      </c>
      <c r="D1006" s="4">
        <f>$G$18+$G$7/$J$18*($A$18^2*'Phi(z,A)'!H995+1)</f>
        <v>3.9109346919475745</v>
      </c>
      <c r="E1006" s="4">
        <f t="shared" si="47"/>
        <v>49.94561392588825</v>
      </c>
      <c r="G1006" s="4">
        <f t="shared" si="48"/>
        <v>-0.985</v>
      </c>
      <c r="H1006" s="4">
        <f>G1006*'Freq res'!$C$11/2</f>
        <v>-0.985</v>
      </c>
      <c r="I1006" s="4">
        <f>G1006*'Freq res'!$E$11/2</f>
        <v>-0.38779527559055116</v>
      </c>
      <c r="J1006" s="4">
        <f>$G$18+$G$7/$J$18*(-($A$18^2*'Phi(z,A)'!H995)+1)</f>
        <v>3.239964138348772</v>
      </c>
      <c r="K1006" s="4">
        <f t="shared" si="49"/>
        <v>25.532806082346397</v>
      </c>
    </row>
    <row r="1007" spans="1:11" ht="12.75">
      <c r="A1007">
        <v>0.986</v>
      </c>
      <c r="B1007" s="4">
        <f>A1007*'Freq res'!$C$11/2</f>
        <v>0.986</v>
      </c>
      <c r="C1007" s="4">
        <f>A1007*'Freq res'!$E$11/2</f>
        <v>0.38818897637795274</v>
      </c>
      <c r="D1007" s="4">
        <f>$G$18+$G$7/$J$18*($A$18^2*'Phi(z,A)'!H996+1)</f>
        <v>3.9110302402291457</v>
      </c>
      <c r="E1007" s="4">
        <f t="shared" si="47"/>
        <v>49.95038637146674</v>
      </c>
      <c r="G1007" s="4">
        <f t="shared" si="48"/>
        <v>-0.986</v>
      </c>
      <c r="H1007" s="4">
        <f>G1007*'Freq res'!$C$11/2</f>
        <v>-0.986</v>
      </c>
      <c r="I1007" s="4">
        <f>G1007*'Freq res'!$E$11/2</f>
        <v>-0.38818897637795274</v>
      </c>
      <c r="J1007" s="4">
        <f>$G$18+$G$7/$J$18*(-($A$18^2*'Phi(z,A)'!H996)+1)</f>
        <v>3.239868590067201</v>
      </c>
      <c r="K1007" s="4">
        <f t="shared" si="49"/>
        <v>25.53036658314837</v>
      </c>
    </row>
    <row r="1008" spans="1:11" ht="12.75">
      <c r="A1008">
        <v>0.987</v>
      </c>
      <c r="B1008" s="4">
        <f>A1008*'Freq res'!$C$11/2</f>
        <v>0.987</v>
      </c>
      <c r="C1008" s="4">
        <f>A1008*'Freq res'!$E$11/2</f>
        <v>0.3885826771653543</v>
      </c>
      <c r="D1008" s="4">
        <f>$G$18+$G$7/$J$18*($A$18^2*'Phi(z,A)'!H997+1)</f>
        <v>3.9111253743355507</v>
      </c>
      <c r="E1008" s="4">
        <f t="shared" si="47"/>
        <v>49.95513858288389</v>
      </c>
      <c r="G1008" s="4">
        <f t="shared" si="48"/>
        <v>-0.987</v>
      </c>
      <c r="H1008" s="4">
        <f>G1008*'Freq res'!$C$11/2</f>
        <v>-0.987</v>
      </c>
      <c r="I1008" s="4">
        <f>G1008*'Freq res'!$E$11/2</f>
        <v>-0.3885826771653543</v>
      </c>
      <c r="J1008" s="4">
        <f>$G$18+$G$7/$J$18*(-($A$18^2*'Phi(z,A)'!H997)+1)</f>
        <v>3.239773455960796</v>
      </c>
      <c r="K1008" s="4">
        <f t="shared" si="49"/>
        <v>25.527937890064894</v>
      </c>
    </row>
    <row r="1009" spans="1:11" ht="12.75">
      <c r="A1009">
        <v>0.988</v>
      </c>
      <c r="B1009" s="4">
        <f>A1009*'Freq res'!$C$11/2</f>
        <v>0.988</v>
      </c>
      <c r="C1009" s="4">
        <f>A1009*'Freq res'!$E$11/2</f>
        <v>0.38897637795275586</v>
      </c>
      <c r="D1009" s="4">
        <f>$G$18+$G$7/$J$18*($A$18^2*'Phi(z,A)'!H998+1)</f>
        <v>3.9112200950586997</v>
      </c>
      <c r="E1009" s="4">
        <f t="shared" si="47"/>
        <v>49.95987059384168</v>
      </c>
      <c r="G1009" s="4">
        <f t="shared" si="48"/>
        <v>-0.988</v>
      </c>
      <c r="H1009" s="4">
        <f>G1009*'Freq res'!$C$11/2</f>
        <v>-0.988</v>
      </c>
      <c r="I1009" s="4">
        <f>G1009*'Freq res'!$E$11/2</f>
        <v>-0.38897637795275586</v>
      </c>
      <c r="J1009" s="4">
        <f>$G$18+$G$7/$J$18*(-($A$18^2*'Phi(z,A)'!H998)+1)</f>
        <v>3.239678735237647</v>
      </c>
      <c r="K1009" s="4">
        <f t="shared" si="49"/>
        <v>25.525519979842358</v>
      </c>
    </row>
    <row r="1010" spans="1:11" ht="12.75">
      <c r="A1010">
        <v>0.989</v>
      </c>
      <c r="B1010" s="4">
        <f>A1010*'Freq res'!$C$11/2</f>
        <v>0.989</v>
      </c>
      <c r="C1010" s="4">
        <f>A1010*'Freq res'!$E$11/2</f>
        <v>0.38937007874015744</v>
      </c>
      <c r="D1010" s="4">
        <f>$G$18+$G$7/$J$18*($A$18^2*'Phi(z,A)'!H999+1)</f>
        <v>3.9113144031915104</v>
      </c>
      <c r="E1010" s="4">
        <f t="shared" si="47"/>
        <v>49.96458243813197</v>
      </c>
      <c r="G1010" s="4">
        <f t="shared" si="48"/>
        <v>-0.989</v>
      </c>
      <c r="H1010" s="4">
        <f>G1010*'Freq res'!$C$11/2</f>
        <v>-0.989</v>
      </c>
      <c r="I1010" s="4">
        <f>G1010*'Freq res'!$E$11/2</f>
        <v>-0.38937007874015744</v>
      </c>
      <c r="J1010" s="4">
        <f>$G$18+$G$7/$J$18*(-($A$18^2*'Phi(z,A)'!H999)+1)</f>
        <v>3.239584427104836</v>
      </c>
      <c r="K1010" s="4">
        <f t="shared" si="49"/>
        <v>25.52311282922276</v>
      </c>
    </row>
    <row r="1011" spans="1:11" ht="12.75">
      <c r="A1011">
        <v>0.99</v>
      </c>
      <c r="B1011" s="4">
        <f>A1011*'Freq res'!$C$11/2</f>
        <v>0.99</v>
      </c>
      <c r="C1011" s="4">
        <f>A1011*'Freq res'!$E$11/2</f>
        <v>0.38976377952755903</v>
      </c>
      <c r="D1011" s="4">
        <f>$G$18+$G$7/$J$18*($A$18^2*'Phi(z,A)'!H1000+1)</f>
        <v>3.911408299527902</v>
      </c>
      <c r="E1011" s="4">
        <f t="shared" si="47"/>
        <v>49.96927414963606</v>
      </c>
      <c r="G1011" s="4">
        <f t="shared" si="48"/>
        <v>-0.99</v>
      </c>
      <c r="H1011" s="4">
        <f>G1011*'Freq res'!$C$11/2</f>
        <v>-0.99</v>
      </c>
      <c r="I1011" s="4">
        <f>G1011*'Freq res'!$E$11/2</f>
        <v>-0.38976377952755903</v>
      </c>
      <c r="J1011" s="4">
        <f>$G$18+$G$7/$J$18*(-($A$18^2*'Phi(z,A)'!H1000)+1)</f>
        <v>3.2394905307684447</v>
      </c>
      <c r="K1011" s="4">
        <f t="shared" si="49"/>
        <v>25.520716414943813</v>
      </c>
    </row>
    <row r="1012" spans="1:11" ht="12.75">
      <c r="A1012">
        <v>0.991</v>
      </c>
      <c r="B1012" s="4">
        <f>A1012*'Freq res'!$C$11/2</f>
        <v>0.991</v>
      </c>
      <c r="C1012" s="4">
        <f>A1012*'Freq res'!$E$11/2</f>
        <v>0.3901574803149606</v>
      </c>
      <c r="D1012" s="4">
        <f>$G$18+$G$7/$J$18*($A$18^2*'Phi(z,A)'!H1001+1)</f>
        <v>3.9115017848627853</v>
      </c>
      <c r="E1012" s="4">
        <f t="shared" si="47"/>
        <v>49.97394576232406</v>
      </c>
      <c r="G1012" s="4">
        <f t="shared" si="48"/>
        <v>-0.991</v>
      </c>
      <c r="H1012" s="4">
        <f>G1012*'Freq res'!$C$11/2</f>
        <v>-0.991</v>
      </c>
      <c r="I1012" s="4">
        <f>G1012*'Freq res'!$E$11/2</f>
        <v>-0.3901574803149606</v>
      </c>
      <c r="J1012" s="4">
        <f>$G$18+$G$7/$J$18*(-($A$18^2*'Phi(z,A)'!H1001)+1)</f>
        <v>3.239397045433561</v>
      </c>
      <c r="K1012" s="4">
        <f t="shared" si="49"/>
        <v>25.51833071373907</v>
      </c>
    </row>
    <row r="1013" spans="1:11" ht="12.75">
      <c r="A1013">
        <v>0.992</v>
      </c>
      <c r="B1013" s="4">
        <f>A1013*'Freq res'!$C$11/2</f>
        <v>0.992</v>
      </c>
      <c r="C1013" s="4">
        <f>A1013*'Freq res'!$E$11/2</f>
        <v>0.39055118110236214</v>
      </c>
      <c r="D1013" s="4">
        <f>$G$18+$G$7/$J$18*($A$18^2*'Phi(z,A)'!H1002+1)</f>
        <v>3.911594859992058</v>
      </c>
      <c r="E1013" s="4">
        <f t="shared" si="47"/>
        <v>49.97859731025451</v>
      </c>
      <c r="G1013" s="4">
        <f t="shared" si="48"/>
        <v>-0.992</v>
      </c>
      <c r="H1013" s="4">
        <f>G1013*'Freq res'!$C$11/2</f>
        <v>-0.992</v>
      </c>
      <c r="I1013" s="4">
        <f>G1013*'Freq res'!$E$11/2</f>
        <v>-0.39055118110236214</v>
      </c>
      <c r="J1013" s="4">
        <f>$G$18+$G$7/$J$18*(-($A$18^2*'Phi(z,A)'!H1002)+1)</f>
        <v>3.2393039703042885</v>
      </c>
      <c r="K1013" s="4">
        <f t="shared" si="49"/>
        <v>25.515955702338026</v>
      </c>
    </row>
    <row r="1014" spans="1:11" ht="12.75">
      <c r="A1014">
        <v>0.993</v>
      </c>
      <c r="B1014" s="4">
        <f>A1014*'Freq res'!$C$11/2</f>
        <v>0.993</v>
      </c>
      <c r="C1014" s="4">
        <f>A1014*'Freq res'!$E$11/2</f>
        <v>0.39094488188976373</v>
      </c>
      <c r="D1014" s="4">
        <f>$G$18+$G$7/$J$18*($A$18^2*'Phi(z,A)'!H1003+1)</f>
        <v>3.911687525712594</v>
      </c>
      <c r="E1014" s="4">
        <f t="shared" si="47"/>
        <v>49.98322882757377</v>
      </c>
      <c r="G1014" s="4">
        <f t="shared" si="48"/>
        <v>-0.993</v>
      </c>
      <c r="H1014" s="4">
        <f>G1014*'Freq res'!$C$11/2</f>
        <v>-0.993</v>
      </c>
      <c r="I1014" s="4">
        <f>G1014*'Freq res'!$E$11/2</f>
        <v>-0.39094488188976373</v>
      </c>
      <c r="J1014" s="4">
        <f>$G$18+$G$7/$J$18*(-($A$18^2*'Phi(z,A)'!H1003)+1)</f>
        <v>3.2392113045837525</v>
      </c>
      <c r="K1014" s="4">
        <f t="shared" si="49"/>
        <v>25.513591357466257</v>
      </c>
    </row>
    <row r="1015" spans="1:11" ht="12.75">
      <c r="A1015">
        <v>0.994</v>
      </c>
      <c r="B1015" s="4">
        <f>A1015*'Freq res'!$C$11/2</f>
        <v>0.994</v>
      </c>
      <c r="C1015" s="4">
        <f>A1015*'Freq res'!$E$11/2</f>
        <v>0.3913385826771653</v>
      </c>
      <c r="D1015" s="4">
        <f>$G$18+$G$7/$J$18*($A$18^2*'Phi(z,A)'!H1004+1)</f>
        <v>3.911779782822237</v>
      </c>
      <c r="E1015" s="4">
        <f t="shared" si="47"/>
        <v>49.98784034851555</v>
      </c>
      <c r="G1015" s="4">
        <f t="shared" si="48"/>
        <v>-0.994</v>
      </c>
      <c r="H1015" s="4">
        <f>G1015*'Freq res'!$C$11/2</f>
        <v>-0.994</v>
      </c>
      <c r="I1015" s="4">
        <f>G1015*'Freq res'!$E$11/2</f>
        <v>-0.3913385826771653</v>
      </c>
      <c r="J1015" s="4">
        <f>$G$18+$G$7/$J$18*(-($A$18^2*'Phi(z,A)'!H1004)+1)</f>
        <v>3.2391190474741096</v>
      </c>
      <c r="K1015" s="4">
        <f t="shared" si="49"/>
        <v>25.51123765584553</v>
      </c>
    </row>
    <row r="1016" spans="1:11" ht="12.75">
      <c r="A1016">
        <v>0.995</v>
      </c>
      <c r="B1016" s="4">
        <f>A1016*'Freq res'!$C$11/2</f>
        <v>0.995</v>
      </c>
      <c r="C1016" s="4">
        <f>A1016*'Freq res'!$E$11/2</f>
        <v>0.3917322834645669</v>
      </c>
      <c r="D1016" s="4">
        <f>$G$18+$G$7/$J$18*($A$18^2*'Phi(z,A)'!H1005+1)</f>
        <v>3.911871632119792</v>
      </c>
      <c r="E1016" s="4">
        <f t="shared" si="47"/>
        <v>49.992431907400366</v>
      </c>
      <c r="G1016" s="4">
        <f t="shared" si="48"/>
        <v>-0.995</v>
      </c>
      <c r="H1016" s="4">
        <f>G1016*'Freq res'!$C$11/2</f>
        <v>-0.995</v>
      </c>
      <c r="I1016" s="4">
        <f>G1016*'Freq res'!$E$11/2</f>
        <v>-0.3917322834645669</v>
      </c>
      <c r="J1016" s="4">
        <f>$G$18+$G$7/$J$18*(-($A$18^2*'Phi(z,A)'!H1005)+1)</f>
        <v>3.2390271981765544</v>
      </c>
      <c r="K1016" s="4">
        <f t="shared" si="49"/>
        <v>25.508894574193924</v>
      </c>
    </row>
    <row r="1017" spans="1:11" ht="12.75">
      <c r="A1017">
        <v>0.996</v>
      </c>
      <c r="B1017" s="4">
        <f>A1017*'Freq res'!$C$11/2</f>
        <v>0.996</v>
      </c>
      <c r="C1017" s="4">
        <f>A1017*'Freq res'!$E$11/2</f>
        <v>0.3921259842519685</v>
      </c>
      <c r="D1017" s="4">
        <f>$G$18+$G$7/$J$18*($A$18^2*'Phi(z,A)'!H1006+1)</f>
        <v>3.91196307440502</v>
      </c>
      <c r="E1017" s="4">
        <f t="shared" si="47"/>
        <v>49.99700353863509</v>
      </c>
      <c r="G1017" s="4">
        <f t="shared" si="48"/>
        <v>-0.996</v>
      </c>
      <c r="H1017" s="4">
        <f>G1017*'Freq res'!$C$11/2</f>
        <v>-0.996</v>
      </c>
      <c r="I1017" s="4">
        <f>G1017*'Freq res'!$E$11/2</f>
        <v>-0.3921259842519685</v>
      </c>
      <c r="J1017" s="4">
        <f>$G$18+$G$7/$J$18*(-($A$18^2*'Phi(z,A)'!H1006)+1)</f>
        <v>3.2389357558913265</v>
      </c>
      <c r="K1017" s="4">
        <f t="shared" si="49"/>
        <v>25.506562089225927</v>
      </c>
    </row>
    <row r="1018" spans="1:11" ht="12.75">
      <c r="A1018">
        <v>0.997</v>
      </c>
      <c r="B1018" s="4">
        <f>A1018*'Freq res'!$C$11/2</f>
        <v>0.997</v>
      </c>
      <c r="C1018" s="4">
        <f>A1018*'Freq res'!$E$11/2</f>
        <v>0.39251968503937007</v>
      </c>
      <c r="D1018" s="4">
        <f>$G$18+$G$7/$J$18*($A$18^2*'Phi(z,A)'!H1007+1)</f>
        <v>3.9120541104786253</v>
      </c>
      <c r="E1018" s="4">
        <f t="shared" si="47"/>
        <v>50.00155527671232</v>
      </c>
      <c r="G1018" s="4">
        <f t="shared" si="48"/>
        <v>-0.997</v>
      </c>
      <c r="H1018" s="4">
        <f>G1018*'Freq res'!$C$11/2</f>
        <v>-0.997</v>
      </c>
      <c r="I1018" s="4">
        <f>G1018*'Freq res'!$E$11/2</f>
        <v>-0.39251968503937007</v>
      </c>
      <c r="J1018" s="4">
        <f>$G$18+$G$7/$J$18*(-($A$18^2*'Phi(z,A)'!H1007)+1)</f>
        <v>3.2388447198177213</v>
      </c>
      <c r="K1018" s="4">
        <f t="shared" si="49"/>
        <v>25.504240177652616</v>
      </c>
    </row>
    <row r="1019" spans="1:11" ht="12.75">
      <c r="A1019">
        <v>0.998</v>
      </c>
      <c r="B1019" s="4">
        <f>A1019*'Freq res'!$C$11/2</f>
        <v>0.998</v>
      </c>
      <c r="C1019" s="4">
        <f>A1019*'Freq res'!$E$11/2</f>
        <v>0.3929133858267716</v>
      </c>
      <c r="D1019" s="4">
        <f>$G$18+$G$7/$J$18*($A$18^2*'Phi(z,A)'!H1008+1)</f>
        <v>3.9121447411422525</v>
      </c>
      <c r="E1019" s="4">
        <f t="shared" si="47"/>
        <v>50.00608715620996</v>
      </c>
      <c r="G1019" s="4">
        <f t="shared" si="48"/>
        <v>-0.998</v>
      </c>
      <c r="H1019" s="4">
        <f>G1019*'Freq res'!$C$11/2</f>
        <v>-0.998</v>
      </c>
      <c r="I1019" s="4">
        <f>G1019*'Freq res'!$E$11/2</f>
        <v>-0.3929133858267716</v>
      </c>
      <c r="J1019" s="4">
        <f>$G$18+$G$7/$J$18*(-($A$18^2*'Phi(z,A)'!H1008)+1)</f>
        <v>3.238754089154094</v>
      </c>
      <c r="K1019" s="4">
        <f t="shared" si="49"/>
        <v>25.5019288161817</v>
      </c>
    </row>
    <row r="1020" spans="1:11" ht="12.75">
      <c r="A1020">
        <v>0.999</v>
      </c>
      <c r="B1020" s="4">
        <f>A1020*'Freq res'!$C$11/2</f>
        <v>0.999</v>
      </c>
      <c r="C1020" s="4">
        <f>A1020*'Freq res'!$E$11/2</f>
        <v>0.3933070866141732</v>
      </c>
      <c r="D1020" s="4">
        <f>$G$18+$G$7/$J$18*($A$18^2*'Phi(z,A)'!H1009+1)</f>
        <v>3.912234967198477</v>
      </c>
      <c r="E1020" s="4">
        <f t="shared" si="47"/>
        <v>50.01059921179071</v>
      </c>
      <c r="G1020" s="4">
        <f t="shared" si="48"/>
        <v>-0.999</v>
      </c>
      <c r="H1020" s="4">
        <f>G1020*'Freq res'!$C$11/2</f>
        <v>-0.999</v>
      </c>
      <c r="I1020" s="4">
        <f>G1020*'Freq res'!$E$11/2</f>
        <v>-0.3933070866141732</v>
      </c>
      <c r="J1020" s="4">
        <f>$G$18+$G$7/$J$18*(-($A$18^2*'Phi(z,A)'!H1009)+1)</f>
        <v>3.2386638630978695</v>
      </c>
      <c r="K1020" s="4">
        <f t="shared" si="49"/>
        <v>25.499627981517676</v>
      </c>
    </row>
    <row r="1021" spans="1:11" ht="12.75">
      <c r="A1021">
        <v>1</v>
      </c>
      <c r="B1021" s="4">
        <f>A1021*'Freq res'!$C$11/2</f>
        <v>1</v>
      </c>
      <c r="C1021" s="4">
        <f>A1021*'Freq res'!$E$11/2</f>
        <v>0.39370078740157477</v>
      </c>
      <c r="D1021" s="4">
        <f>$G$18+$G$7/$J$18*($A$18^2*'Phi(z,A)'!H1010+1)</f>
        <v>3.912023005428146</v>
      </c>
      <c r="E1021" s="4">
        <f t="shared" si="47"/>
        <v>49.99999999999999</v>
      </c>
      <c r="G1021" s="4">
        <f t="shared" si="48"/>
        <v>-1</v>
      </c>
      <c r="H1021" s="4">
        <f>G1021*'Freq res'!$C$11/2</f>
        <v>-1</v>
      </c>
      <c r="I1021" s="4">
        <f>G1021*'Freq res'!$E$11/2</f>
        <v>-0.39370078740157477</v>
      </c>
      <c r="J1021" s="4">
        <f>$G$18+$G$7/$J$18*(-($A$18^2*'Phi(z,A)'!H1010)+1)</f>
        <v>3.2388758248682006</v>
      </c>
      <c r="K1021" s="4">
        <f t="shared" si="49"/>
        <v>25.50503350066889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88" zoomScaleNormal="88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5" right="2.5" top="1" bottom="5" header="0.5118055555555555" footer="0.5118055555555555"/>
  <pageSetup horizontalDpi="300" verticalDpi="3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9:F222"/>
  <sheetViews>
    <sheetView workbookViewId="0" topLeftCell="A2">
      <selection activeCell="C14" sqref="C14"/>
    </sheetView>
  </sheetViews>
  <sheetFormatPr defaultColWidth="9.140625" defaultRowHeight="12.75"/>
  <cols>
    <col min="1" max="2" width="16.00390625" style="0" customWidth="1"/>
  </cols>
  <sheetData>
    <row r="9" ht="12.75">
      <c r="A9" t="s">
        <v>41</v>
      </c>
    </row>
    <row r="11" spans="1:6" ht="12.75">
      <c r="A11" t="s">
        <v>42</v>
      </c>
      <c r="B11" t="s">
        <v>43</v>
      </c>
      <c r="C11" s="11">
        <v>2</v>
      </c>
      <c r="D11" t="s">
        <v>44</v>
      </c>
      <c r="E11" s="4">
        <f>C11/2.54</f>
        <v>0.7874015748031495</v>
      </c>
      <c r="F11" t="s">
        <v>45</v>
      </c>
    </row>
    <row r="12" spans="2:4" ht="12.75">
      <c r="B12" t="s">
        <v>46</v>
      </c>
      <c r="C12" s="12">
        <v>29880000000</v>
      </c>
      <c r="D12" t="s">
        <v>47</v>
      </c>
    </row>
    <row r="13" spans="2:3" ht="12.75">
      <c r="B13" t="s">
        <v>48</v>
      </c>
      <c r="C13" s="11">
        <v>3</v>
      </c>
    </row>
    <row r="14" spans="2:4" ht="12.75">
      <c r="B14" t="s">
        <v>49</v>
      </c>
      <c r="C14" s="4">
        <f>C19/C11</f>
        <v>2.119224531748401</v>
      </c>
      <c r="D14" t="s">
        <v>50</v>
      </c>
    </row>
    <row r="15" spans="2:4" ht="12.75">
      <c r="B15" t="s">
        <v>51</v>
      </c>
      <c r="C15" s="4">
        <f>2*PI()/C14</f>
        <v>2.964851158077072</v>
      </c>
      <c r="D15" t="s">
        <v>44</v>
      </c>
    </row>
    <row r="16" spans="2:4" ht="12.75">
      <c r="B16" t="s">
        <v>52</v>
      </c>
      <c r="C16" s="13">
        <f>C12*C14/2/PI()/C13^0.5/1000000000</f>
        <v>5.8185808067932605</v>
      </c>
      <c r="D16" t="s">
        <v>53</v>
      </c>
    </row>
    <row r="18" spans="1:2" ht="12.75">
      <c r="A18" s="14"/>
      <c r="B18" s="14"/>
    </row>
    <row r="19" spans="1:3" ht="12.75">
      <c r="A19" s="5" t="s">
        <v>33</v>
      </c>
      <c r="B19" s="5"/>
      <c r="C19" s="4">
        <f>Imp!A18</f>
        <v>4.238449063496802</v>
      </c>
    </row>
    <row r="20" spans="1:3" ht="12.75">
      <c r="A20" s="5" t="s">
        <v>54</v>
      </c>
      <c r="B20" s="5"/>
      <c r="C20" s="4">
        <f>20*LOG(COSH(C19))</f>
        <v>30.79590930762314</v>
      </c>
    </row>
    <row r="21" spans="1:5" ht="12.75">
      <c r="A21" t="s">
        <v>55</v>
      </c>
      <c r="B21" t="s">
        <v>56</v>
      </c>
      <c r="C21" t="s">
        <v>57</v>
      </c>
      <c r="D21" t="s">
        <v>58</v>
      </c>
      <c r="E21" t="s">
        <v>59</v>
      </c>
    </row>
    <row r="22" spans="1:5" ht="12.75">
      <c r="A22">
        <v>0</v>
      </c>
      <c r="B22" s="12">
        <f aca="true" t="shared" si="0" ref="B22:B85">A22*C$12/SQRT(C$13)/1000000000/C$11</f>
        <v>0</v>
      </c>
      <c r="C22" s="4">
        <f>IF($A22&lt;C$19/(2*PI()),COSH(SQRT(C$19^2-(2*PI()*'Freq res'!$A22)^2))/COSH(C$19),ABS(COS(SQRT((2*PI()*$A22)^2-C$19^2))/COSH(C$19)))</f>
        <v>1</v>
      </c>
      <c r="D22" s="4">
        <f>C22*Imp!G$7</f>
        <v>0.34657359027997264</v>
      </c>
      <c r="E22" s="4">
        <f>20*LOG(D22)</f>
        <v>-9.204090692376854</v>
      </c>
    </row>
    <row r="23" spans="1:5" ht="12.75">
      <c r="A23" s="4">
        <f>0.025+A22</f>
        <v>0.025</v>
      </c>
      <c r="B23" s="12">
        <f t="shared" si="0"/>
        <v>0.21564032554232523</v>
      </c>
      <c r="C23" s="4">
        <f>IF($A23&lt;C$19/(2*PI()),COSH(SQRT(C$19^2-(2*PI()*'Freq res'!$A23)^2))/COSH(C$19),ABS(COS(SQRT((2*PI()*$A23)^2-C$19^2))/COSH(C$19)))</f>
        <v>0.9970937113530733</v>
      </c>
      <c r="D23" s="4">
        <f>C23*Imp!G$7</f>
        <v>0.3455663473892173</v>
      </c>
      <c r="E23" s="4">
        <f aca="true" t="shared" si="1" ref="E23:E86">20*LOG(D23)</f>
        <v>-9.229371148792373</v>
      </c>
    </row>
    <row r="24" spans="1:5" ht="12.75">
      <c r="A24" s="4">
        <f aca="true" t="shared" si="2" ref="A24:A87">0.025+A23</f>
        <v>0.05</v>
      </c>
      <c r="B24" s="12">
        <f t="shared" si="0"/>
        <v>0.43128065108465047</v>
      </c>
      <c r="C24" s="4">
        <f>IF($A24&lt;C$19/(2*PI()),COSH(SQRT(C$19^2-(2*PI()*'Freq res'!$A24)^2))/COSH(C$19),ABS(COS(SQRT((2*PI()*$A24)^2-C$19^2))/COSH(C$19)))</f>
        <v>0.9884135781430601</v>
      </c>
      <c r="D24" s="4">
        <f>C24*Imp!G$7</f>
        <v>0.3425580424585146</v>
      </c>
      <c r="E24" s="4">
        <f t="shared" si="1"/>
        <v>-9.305316636203752</v>
      </c>
    </row>
    <row r="25" spans="1:5" ht="12.75">
      <c r="A25" s="4">
        <f t="shared" si="2"/>
        <v>0.07500000000000001</v>
      </c>
      <c r="B25" s="12">
        <f t="shared" si="0"/>
        <v>0.6469209766269759</v>
      </c>
      <c r="C25" s="4">
        <f>IF($A25&lt;C$19/(2*PI()),COSH(SQRT(C$19^2-(2*PI()*'Freq res'!$A25)^2))/COSH(C$19),ABS(COS(SQRT((2*PI()*$A25)^2-C$19^2))/COSH(C$19)))</f>
        <v>0.9740751231929656</v>
      </c>
      <c r="D25" s="4">
        <f>C25*Imp!G$7</f>
        <v>0.33758871264739276</v>
      </c>
      <c r="E25" s="4">
        <f t="shared" si="1"/>
        <v>-9.432241650696726</v>
      </c>
    </row>
    <row r="26" spans="1:5" ht="12.75">
      <c r="A26" s="4">
        <f t="shared" si="2"/>
        <v>0.1</v>
      </c>
      <c r="B26" s="12">
        <f t="shared" si="0"/>
        <v>0.8625613021693009</v>
      </c>
      <c r="C26" s="4">
        <f>IF($A26&lt;C$19/(2*PI()),COSH(SQRT(C$19^2-(2*PI()*'Freq res'!$A26)^2))/COSH(C$19),ABS(COS(SQRT((2*PI()*$A26)^2-C$19^2))/COSH(C$19)))</f>
        <v>0.9542686466637958</v>
      </c>
      <c r="D26" s="4">
        <f>C26*Imp!G$7</f>
        <v>0.33072431096588234</v>
      </c>
      <c r="E26" s="4">
        <f t="shared" si="1"/>
        <v>-9.610677593696396</v>
      </c>
    </row>
    <row r="27" spans="1:5" ht="12.75">
      <c r="A27" s="4">
        <f t="shared" si="2"/>
        <v>0.125</v>
      </c>
      <c r="B27" s="12">
        <f t="shared" si="0"/>
        <v>1.0782016277116262</v>
      </c>
      <c r="C27" s="4">
        <f>IF($A27&lt;C$19/(2*PI()),COSH(SQRT(C$19^2-(2*PI()*'Freq res'!$A27)^2))/COSH(C$19),ABS(COS(SQRT((2*PI()*$A27)^2-C$19^2))/COSH(C$19)))</f>
        <v>0.9292559156936062</v>
      </c>
      <c r="D27" s="4">
        <f>C27*Imp!G$7</f>
        <v>0.32205555899083665</v>
      </c>
      <c r="E27" s="4">
        <f t="shared" si="1"/>
        <v>-9.841384002000611</v>
      </c>
    </row>
    <row r="28" spans="1:5" ht="12.75">
      <c r="A28" s="4">
        <f t="shared" si="2"/>
        <v>0.15</v>
      </c>
      <c r="B28" s="12">
        <f t="shared" si="0"/>
        <v>1.2938419532539513</v>
      </c>
      <c r="C28" s="4">
        <f>IF($A28&lt;C$19/(2*PI()),COSH(SQRT(C$19^2-(2*PI()*'Freq res'!$A28)^2))/COSH(C$19),ABS(COS(SQRT((2*PI()*$A28)^2-C$19^2))/COSH(C$19)))</f>
        <v>0.8993656217904397</v>
      </c>
      <c r="D28" s="4">
        <f>C28*Imp!G$7</f>
        <v>0.3116963725182927</v>
      </c>
      <c r="E28" s="4">
        <f t="shared" si="1"/>
        <v>-10.125365039125107</v>
      </c>
    </row>
    <row r="29" spans="1:5" ht="12.75">
      <c r="A29" s="4">
        <f t="shared" si="2"/>
        <v>0.175</v>
      </c>
      <c r="B29" s="12">
        <f t="shared" si="0"/>
        <v>1.5094822787962765</v>
      </c>
      <c r="C29" s="4">
        <f>IF($A29&lt;C$19/(2*PI()),COSH(SQRT(C$19^2-(2*PI()*'Freq res'!$A29)^2))/COSH(C$19),ABS(COS(SQRT((2*PI()*$A29)^2-C$19^2))/COSH(C$19)))</f>
        <v>0.8649876955393422</v>
      </c>
      <c r="D29" s="4">
        <f>C29*Imp!G$7</f>
        <v>0.2997818911910697</v>
      </c>
      <c r="E29" s="4">
        <f t="shared" si="1"/>
        <v>-10.463892099089215</v>
      </c>
    </row>
    <row r="30" spans="1:5" ht="12.75">
      <c r="A30" s="4">
        <f t="shared" si="2"/>
        <v>0.19999999999999998</v>
      </c>
      <c r="B30" s="12">
        <f t="shared" si="0"/>
        <v>1.7251226043386017</v>
      </c>
      <c r="C30" s="4">
        <f>IF($A30&lt;C$19/(2*PI()),COSH(SQRT(C$19^2-(2*PI()*'Freq res'!$A30)^2))/COSH(C$19),ABS(COS(SQRT((2*PI()*$A30)^2-C$19^2))/COSH(C$19)))</f>
        <v>0.8265665904900313</v>
      </c>
      <c r="D30" s="4">
        <f>C30*Imp!G$7</f>
        <v>0.28646615087160604</v>
      </c>
      <c r="E30" s="4">
        <f t="shared" si="1"/>
        <v>-10.858533746752546</v>
      </c>
    </row>
    <row r="31" spans="1:5" ht="12.75">
      <c r="A31" s="4">
        <f t="shared" si="2"/>
        <v>0.22499999999999998</v>
      </c>
      <c r="B31" s="12">
        <f t="shared" si="0"/>
        <v>1.9407629298809268</v>
      </c>
      <c r="C31" s="4">
        <f>IF($A31&lt;C$19/(2*PI()),COSH(SQRT(C$19^2-(2*PI()*'Freq res'!$A31)^2))/COSH(C$19),ABS(COS(SQRT((2*PI()*$A31)^2-C$19^2))/COSH(C$19)))</f>
        <v>0.7845936680365347</v>
      </c>
      <c r="D31" s="4">
        <f>C31*Imp!G$7</f>
        <v>0.2719194444423549</v>
      </c>
      <c r="E31" s="4">
        <f t="shared" si="1"/>
        <v>-11.311194714591881</v>
      </c>
    </row>
    <row r="32" spans="1:5" ht="12.75">
      <c r="A32" s="4">
        <f t="shared" si="2"/>
        <v>0.24999999999999997</v>
      </c>
      <c r="B32" s="12">
        <f t="shared" si="0"/>
        <v>2.156403255423252</v>
      </c>
      <c r="C32" s="4">
        <f>IF($A32&lt;C$19/(2*PI()),COSH(SQRT(C$19^2-(2*PI()*'Freq res'!$A32)^2))/COSH(C$19),ABS(COS(SQRT((2*PI()*$A32)^2-C$19^2))/COSH(C$19)))</f>
        <v>0.7395988322667496</v>
      </c>
      <c r="D32" s="4">
        <f>C32*Imp!G$7</f>
        <v>0.2563254226655627</v>
      </c>
      <c r="E32" s="4">
        <f t="shared" si="1"/>
        <v>-11.82416635654727</v>
      </c>
    </row>
    <row r="33" spans="1:5" ht="12.75">
      <c r="A33" s="4">
        <f t="shared" si="2"/>
        <v>0.27499999999999997</v>
      </c>
      <c r="B33" s="12">
        <f t="shared" si="0"/>
        <v>2.372043580965577</v>
      </c>
      <c r="C33" s="4">
        <f>IF($A33&lt;C$19/(2*PI()),COSH(SQRT(C$19^2-(2*PI()*'Freq res'!$A33)^2))/COSH(C$19),ABS(COS(SQRT((2*PI()*$A33)^2-C$19^2))/COSH(C$19)))</f>
        <v>0.6921415777928341</v>
      </c>
      <c r="D33" s="4">
        <f>C33*Imp!G$7</f>
        <v>0.2398779915977075</v>
      </c>
      <c r="E33" s="4">
        <f t="shared" si="1"/>
        <v>-12.40019191985379</v>
      </c>
    </row>
    <row r="34" spans="1:5" ht="12.75">
      <c r="A34" s="4">
        <f t="shared" si="2"/>
        <v>0.3</v>
      </c>
      <c r="B34" s="12">
        <f t="shared" si="0"/>
        <v>2.5876839065079027</v>
      </c>
      <c r="C34" s="4">
        <f>IF($A34&lt;C$19/(2*PI()),COSH(SQRT(C$19^2-(2*PI()*'Freq res'!$A34)^2))/COSH(C$19),ABS(COS(SQRT((2*PI()*$A34)^2-C$19^2))/COSH(C$19)))</f>
        <v>0.6428016241863073</v>
      </c>
      <c r="D34" s="4">
        <f>C34*Imp!G$7</f>
        <v>0.2227780667320462</v>
      </c>
      <c r="E34" s="4">
        <f t="shared" si="1"/>
        <v>-13.04255138362291</v>
      </c>
    </row>
    <row r="35" spans="1:5" ht="12.75">
      <c r="A35" s="4">
        <f t="shared" si="2"/>
        <v>0.325</v>
      </c>
      <c r="B35" s="12">
        <f t="shared" si="0"/>
        <v>2.8033242320502283</v>
      </c>
      <c r="C35" s="4">
        <f>IF($A35&lt;C$19/(2*PI()),COSH(SQRT(C$19^2-(2*PI()*'Freq res'!$A35)^2))/COSH(C$19),ABS(COS(SQRT((2*PI()*$A35)^2-C$19^2))/COSH(C$19)))</f>
        <v>0.5921693176229468</v>
      </c>
      <c r="D35" s="4">
        <f>C35*Imp!G$7</f>
        <v>0.20523024646222615</v>
      </c>
      <c r="E35" s="4">
        <f t="shared" si="1"/>
        <v>-13.75517266617286</v>
      </c>
    </row>
    <row r="36" spans="1:5" ht="12.75">
      <c r="A36" s="4">
        <f t="shared" si="2"/>
        <v>0.35000000000000003</v>
      </c>
      <c r="B36" s="12">
        <f t="shared" si="0"/>
        <v>3.0189645575925534</v>
      </c>
      <c r="C36" s="4">
        <f>IF($A36&lt;C$19/(2*PI()),COSH(SQRT(C$19^2-(2*PI()*'Freq res'!$A36)^2))/COSH(C$19),ABS(COS(SQRT((2*PI()*$A36)^2-C$19^2))/COSH(C$19)))</f>
        <v>0.5408359835601374</v>
      </c>
      <c r="D36" s="4">
        <f>C36*Imp!G$7</f>
        <v>0.18743946857503707</v>
      </c>
      <c r="E36" s="4">
        <f t="shared" si="1"/>
        <v>-14.542779114262856</v>
      </c>
    </row>
    <row r="37" spans="1:5" ht="12.75">
      <c r="A37" s="4">
        <f t="shared" si="2"/>
        <v>0.37500000000000006</v>
      </c>
      <c r="B37" s="12">
        <f t="shared" si="0"/>
        <v>3.234604883134879</v>
      </c>
      <c r="C37" s="4">
        <f>IF($A37&lt;C$19/(2*PI()),COSH(SQRT(C$19^2-(2*PI()*'Freq res'!$A37)^2))/COSH(C$19),ABS(COS(SQRT((2*PI()*$A37)^2-C$19^2))/COSH(C$19)))</f>
        <v>0.4893844136732681</v>
      </c>
      <c r="D37" s="4">
        <f>C37*Imp!G$7</f>
        <v>0.16960771327380386</v>
      </c>
      <c r="E37" s="4">
        <f t="shared" si="1"/>
        <v>-15.41108802318057</v>
      </c>
    </row>
    <row r="38" spans="1:5" ht="12.75">
      <c r="A38" s="4">
        <f t="shared" si="2"/>
        <v>0.4000000000000001</v>
      </c>
      <c r="B38" s="12">
        <f t="shared" si="0"/>
        <v>3.450245208677204</v>
      </c>
      <c r="C38" s="4">
        <f>IF($A38&lt;C$19/(2*PI()),COSH(SQRT(C$19^2-(2*PI()*'Freq res'!$A38)^2))/COSH(C$19),ABS(COS(SQRT((2*PI()*$A38)^2-C$19^2))/COSH(C$19)))</f>
        <v>0.43837966590125993</v>
      </c>
      <c r="D38" s="4">
        <f>C38*Imp!G$7</f>
        <v>0.15193081471713454</v>
      </c>
      <c r="E38" s="4">
        <f t="shared" si="1"/>
        <v>-16.36708266568296</v>
      </c>
    </row>
    <row r="39" spans="1:5" ht="12.75">
      <c r="A39" s="4">
        <f t="shared" si="2"/>
        <v>0.4250000000000001</v>
      </c>
      <c r="B39" s="12">
        <f t="shared" si="0"/>
        <v>3.6658855342195302</v>
      </c>
      <c r="C39" s="4">
        <f>IF($A39&lt;C$19/(2*PI()),COSH(SQRT(C$19^2-(2*PI()*'Freq res'!$A39)^2))/COSH(C$19),ABS(COS(SQRT((2*PI()*$A39)^2-C$19^2))/COSH(C$19)))</f>
        <v>0.38836034840943334</v>
      </c>
      <c r="D39" s="4">
        <f>C39*Imp!G$7</f>
        <v>0.13459544027063838</v>
      </c>
      <c r="E39" s="4">
        <f t="shared" si="1"/>
        <v>-17.4193930516975</v>
      </c>
    </row>
    <row r="40" spans="1:5" ht="12.75">
      <c r="A40" s="4">
        <f t="shared" si="2"/>
        <v>0.4500000000000001</v>
      </c>
      <c r="B40" s="12">
        <f t="shared" si="0"/>
        <v>3.881525859761855</v>
      </c>
      <c r="C40" s="4">
        <f>IF($A40&lt;C$19/(2*PI()),COSH(SQRT(C$19^2-(2*PI()*'Freq res'!$A40)^2))/COSH(C$19),ABS(COS(SQRT((2*PI()*$A40)^2-C$19^2))/COSH(C$19)))</f>
        <v>0.33983054676492447</v>
      </c>
      <c r="D40" s="4">
        <f>C40*Imp!G$7</f>
        <v>0.11777629267912601</v>
      </c>
      <c r="E40" s="4">
        <f t="shared" si="1"/>
        <v>-18.578842407414545</v>
      </c>
    </row>
    <row r="41" spans="1:5" ht="12.75">
      <c r="A41" s="4">
        <f t="shared" si="2"/>
        <v>0.47500000000000014</v>
      </c>
      <c r="B41" s="12">
        <f t="shared" si="0"/>
        <v>4.0971661853041805</v>
      </c>
      <c r="C41" s="4">
        <f>IF($A41&lt;C$19/(2*PI()),COSH(SQRT(C$19^2-(2*PI()*'Freq res'!$A41)^2))/COSH(C$19),ABS(COS(SQRT((2*PI()*$A41)^2-C$19^2))/COSH(C$19)))</f>
        <v>0.2932525389044304</v>
      </c>
      <c r="D41" s="4">
        <f>C41*Imp!G$7</f>
        <v>0.10163358526682581</v>
      </c>
      <c r="E41" s="4">
        <f t="shared" si="1"/>
        <v>-19.859255076120075</v>
      </c>
    </row>
    <row r="42" spans="1:5" ht="12.75">
      <c r="A42" s="4">
        <f t="shared" si="2"/>
        <v>0.5000000000000001</v>
      </c>
      <c r="B42" s="12">
        <f t="shared" si="0"/>
        <v>4.312806510846506</v>
      </c>
      <c r="C42" s="4">
        <f>IF($A42&lt;C$19/(2*PI()),COSH(SQRT(C$19^2-(2*PI()*'Freq res'!$A42)^2))/COSH(C$19),ABS(COS(SQRT((2*PI()*$A42)^2-C$19^2))/COSH(C$19)))</f>
        <v>0.2490404248931636</v>
      </c>
      <c r="D42" s="4">
        <f>C42*Imp!G$7</f>
        <v>0.08631083418007358</v>
      </c>
      <c r="E42" s="4">
        <f t="shared" si="1"/>
        <v>-21.27869371969406</v>
      </c>
    </row>
    <row r="43" spans="1:5" ht="12.75">
      <c r="A43" s="4">
        <f t="shared" si="2"/>
        <v>0.5250000000000001</v>
      </c>
      <c r="B43" s="12">
        <f t="shared" si="0"/>
        <v>4.528446836388831</v>
      </c>
      <c r="C43" s="4">
        <f>IF($A43&lt;C$19/(2*PI()),COSH(SQRT(C$19^2-(2*PI()*'Freq res'!$A43)^2))/COSH(C$19),ABS(COS(SQRT((2*PI()*$A43)^2-C$19^2))/COSH(C$19)))</f>
        <v>0.20755477842483758</v>
      </c>
      <c r="D43" s="4">
        <f>C43*Imp!G$7</f>
        <v>0.07193300473846016</v>
      </c>
      <c r="E43" s="4">
        <f t="shared" si="1"/>
        <v>-22.861435965101236</v>
      </c>
    </row>
    <row r="44" spans="1:5" ht="12.75">
      <c r="A44" s="4">
        <f t="shared" si="2"/>
        <v>0.5500000000000002</v>
      </c>
      <c r="B44" s="12">
        <f t="shared" si="0"/>
        <v>4.744087161931156</v>
      </c>
      <c r="C44" s="4">
        <f>IF($A44&lt;C$19/(2*PI()),COSH(SQRT(C$19^2-(2*PI()*'Freq res'!$A44)^2))/COSH(C$19),ABS(COS(SQRT((2*PI()*$A44)^2-C$19^2))/COSH(C$19)))</f>
        <v>0.16909840494394013</v>
      </c>
      <c r="D44" s="4">
        <f>C44*Imp!G$7</f>
        <v>0.058605041312038</v>
      </c>
      <c r="E44" s="4">
        <f t="shared" si="1"/>
        <v>-24.641300471505666</v>
      </c>
    </row>
    <row r="45" spans="1:5" ht="12.75">
      <c r="A45" s="4">
        <f t="shared" si="2"/>
        <v>0.5750000000000002</v>
      </c>
      <c r="B45" s="12">
        <f t="shared" si="0"/>
        <v>4.959727487473481</v>
      </c>
      <c r="C45" s="4">
        <f>IF($A45&lt;C$19/(2*PI()),COSH(SQRT(C$19^2-(2*PI()*'Freq res'!$A45)^2))/COSH(C$19),ABS(COS(SQRT((2*PI()*$A45)^2-C$19^2))/COSH(C$19)))</f>
        <v>0.1339132676732073</v>
      </c>
      <c r="D45" s="4">
        <f>C45*Imp!G$7</f>
        <v>0.04641080196362645</v>
      </c>
      <c r="E45" s="4">
        <f t="shared" si="1"/>
        <v>-26.667618540962867</v>
      </c>
    </row>
    <row r="46" spans="1:5" ht="12.75">
      <c r="A46" s="4">
        <f t="shared" si="2"/>
        <v>0.6000000000000002</v>
      </c>
      <c r="B46" s="12">
        <f t="shared" si="0"/>
        <v>5.175367813015808</v>
      </c>
      <c r="C46" s="4">
        <f>IF($A46&lt;C$19/(2*PI()),COSH(SQRT(C$19^2-(2*PI()*'Freq res'!$A46)^2))/COSH(C$19),ABS(COS(SQRT((2*PI()*$A46)^2-C$19^2))/COSH(C$19)))</f>
        <v>0.10217861822073339</v>
      </c>
      <c r="D46" s="4">
        <f>C46*Imp!G$7</f>
        <v>0.0354124105666062</v>
      </c>
      <c r="E46" s="4">
        <f t="shared" si="1"/>
        <v>-29.0168901854575</v>
      </c>
    </row>
    <row r="47" spans="1:5" ht="12.75">
      <c r="A47" s="4">
        <f t="shared" si="2"/>
        <v>0.6250000000000002</v>
      </c>
      <c r="B47" s="12">
        <f t="shared" si="0"/>
        <v>5.391008138558133</v>
      </c>
      <c r="C47" s="4">
        <f>IF($A47&lt;C$19/(2*PI()),COSH(SQRT(C$19^2-(2*PI()*'Freq res'!$A47)^2))/COSH(C$19),ABS(COS(SQRT((2*PI()*$A47)^2-C$19^2))/COSH(C$19)))</f>
        <v>0.07401034336047965</v>
      </c>
      <c r="D47" s="4">
        <f>C47*Imp!G$7</f>
        <v>0.025650030416294968</v>
      </c>
      <c r="E47" s="4">
        <f t="shared" si="1"/>
        <v>-31.8182423111437</v>
      </c>
    </row>
    <row r="48" spans="1:5" ht="12.75">
      <c r="A48" s="4">
        <f t="shared" si="2"/>
        <v>0.6500000000000002</v>
      </c>
      <c r="B48" s="12">
        <f t="shared" si="0"/>
        <v>5.606648464100458</v>
      </c>
      <c r="C48" s="4">
        <f>IF($A48&lt;C$19/(2*PI()),COSH(SQRT(C$19^2-(2*PI()*'Freq res'!$A48)^2))/COSH(C$19),ABS(COS(SQRT((2*PI()*$A48)^2-C$19^2))/COSH(C$19)))</f>
        <v>0.049461514571119095</v>
      </c>
      <c r="D48" s="4">
        <f>C48*Imp!G$7</f>
        <v>0.017142054685597926</v>
      </c>
      <c r="E48" s="4">
        <f t="shared" si="1"/>
        <v>-35.31874247540201</v>
      </c>
    </row>
    <row r="49" spans="1:5" ht="12.75">
      <c r="A49" s="4">
        <f t="shared" si="2"/>
        <v>0.6750000000000003</v>
      </c>
      <c r="B49" s="12">
        <f t="shared" si="0"/>
        <v>5.8222887896427835</v>
      </c>
      <c r="C49" s="4">
        <f>IF($A49&lt;C$19/(2*PI()),COSH(SQRT(C$19^2-(2*PI()*'Freq res'!$A49)^2))/COSH(C$19),ABS(COS(SQRT((2*PI()*$A49)^2-C$19^2))/COSH(C$19)))</f>
        <v>0.028524102519250083</v>
      </c>
      <c r="D49" s="4">
        <f>C49*Imp!G$7</f>
        <v>0.009885700619610513</v>
      </c>
      <c r="E49" s="4">
        <f t="shared" si="1"/>
        <v>-40.09985091861325</v>
      </c>
    </row>
    <row r="50" spans="1:5" ht="12.75">
      <c r="A50" s="4">
        <f t="shared" si="2"/>
        <v>0.7000000000000003</v>
      </c>
      <c r="B50" s="12">
        <f t="shared" si="0"/>
        <v>6.0379291151851096</v>
      </c>
      <c r="C50" s="4">
        <f>IF($A50&lt;C$19/(2*PI()),COSH(SQRT(C$19^2-(2*PI()*'Freq res'!$A50)^2))/COSH(C$19),ABS(COS(SQRT((2*PI()*$A50)^2-C$19^2))/COSH(C$19)))</f>
        <v>0.011131795404134457</v>
      </c>
      <c r="D50" s="4">
        <f>C50*Imp!G$7</f>
        <v>0.0038579862994729775</v>
      </c>
      <c r="E50" s="4">
        <f t="shared" si="1"/>
        <v>-48.272786379222936</v>
      </c>
    </row>
    <row r="51" spans="1:5" ht="12.75">
      <c r="A51" s="4">
        <f t="shared" si="2"/>
        <v>0.7250000000000003</v>
      </c>
      <c r="B51" s="12">
        <f t="shared" si="0"/>
        <v>6.253569440727434</v>
      </c>
      <c r="C51" s="4">
        <f>IF($A51&lt;C$19/(2*PI()),COSH(SQRT(C$19^2-(2*PI()*'Freq res'!$A51)^2))/COSH(C$19),ABS(COS(SQRT((2*PI()*$A51)^2-C$19^2))/COSH(C$19)))</f>
        <v>0.002836161567053827</v>
      </c>
      <c r="D51" s="4">
        <f>C51*Imp!G$7</f>
        <v>0.0009829386969079181</v>
      </c>
      <c r="E51" s="4">
        <f t="shared" si="1"/>
        <v>-60.14947134070858</v>
      </c>
    </row>
    <row r="52" spans="1:5" ht="12.75">
      <c r="A52" s="4">
        <f t="shared" si="2"/>
        <v>0.7500000000000003</v>
      </c>
      <c r="B52" s="12">
        <f t="shared" si="0"/>
        <v>6.46920976626976</v>
      </c>
      <c r="C52" s="4">
        <f>IF($A52&lt;C$19/(2*PI()),COSH(SQRT(C$19^2-(2*PI()*'Freq res'!$A52)^2))/COSH(C$19),ABS(COS(SQRT((2*PI()*$A52)^2-C$19^2))/COSH(C$19)))</f>
        <v>0.013550207881439912</v>
      </c>
      <c r="D52" s="4">
        <f>C52*Imp!G$7</f>
        <v>0.004696144194510613</v>
      </c>
      <c r="E52" s="4">
        <f t="shared" si="1"/>
        <v>-46.5651715319769</v>
      </c>
    </row>
    <row r="53" spans="1:5" ht="12.75">
      <c r="A53" s="4">
        <f t="shared" si="2"/>
        <v>0.7750000000000004</v>
      </c>
      <c r="B53" s="12">
        <f t="shared" si="0"/>
        <v>6.684850091812085</v>
      </c>
      <c r="C53" s="4">
        <f>IF($A53&lt;C$19/(2*PI()),COSH(SQRT(C$19^2-(2*PI()*'Freq res'!$A53)^2))/COSH(C$19),ABS(COS(SQRT((2*PI()*$A53)^2-C$19^2))/COSH(C$19)))</f>
        <v>0.021224910013276723</v>
      </c>
      <c r="D53" s="4">
        <f>C53*Imp!G$7</f>
        <v>0.007355993266670656</v>
      </c>
      <c r="E53" s="4">
        <f t="shared" si="1"/>
        <v>-42.667173539329326</v>
      </c>
    </row>
    <row r="54" spans="1:5" ht="12.75">
      <c r="A54" s="4">
        <f t="shared" si="2"/>
        <v>0.8000000000000004</v>
      </c>
      <c r="B54" s="12">
        <f t="shared" si="0"/>
        <v>6.900490417354411</v>
      </c>
      <c r="C54" s="4">
        <f>IF($A54&lt;C$19/(2*PI()),COSH(SQRT(C$19^2-(2*PI()*'Freq res'!$A54)^2))/COSH(C$19),ABS(COS(SQRT((2*PI()*$A54)^2-C$19^2))/COSH(C$19)))</f>
        <v>0.026112738011921644</v>
      </c>
      <c r="D54" s="4">
        <f>C54*Imp!G$7</f>
        <v>0.009049985364832</v>
      </c>
      <c r="E54" s="4">
        <f t="shared" si="1"/>
        <v>-40.8670424622558</v>
      </c>
    </row>
    <row r="55" spans="1:5" ht="12.75">
      <c r="A55" s="4">
        <f t="shared" si="2"/>
        <v>0.8250000000000004</v>
      </c>
      <c r="B55" s="12">
        <f t="shared" si="0"/>
        <v>7.116130742896736</v>
      </c>
      <c r="C55" s="4">
        <f>IF($A55&lt;C$19/(2*PI()),COSH(SQRT(C$19^2-(2*PI()*'Freq res'!$A55)^2))/COSH(C$19),ABS(COS(SQRT((2*PI()*$A55)^2-C$19^2))/COSH(C$19)))</f>
        <v>0.02849732129073199</v>
      </c>
      <c r="D55" s="4">
        <f>C55*Imp!G$7</f>
        <v>0.00987641895309089</v>
      </c>
      <c r="E55" s="4">
        <f t="shared" si="1"/>
        <v>-40.10800991559513</v>
      </c>
    </row>
    <row r="56" spans="1:5" ht="12.75">
      <c r="A56" s="4">
        <f t="shared" si="2"/>
        <v>0.8500000000000004</v>
      </c>
      <c r="B56" s="12">
        <f t="shared" si="0"/>
        <v>7.331771068439061</v>
      </c>
      <c r="C56" s="4">
        <f>IF($A56&lt;C$19/(2*PI()),COSH(SQRT(C$19^2-(2*PI()*'Freq res'!$A56)^2))/COSH(C$19),ABS(COS(SQRT((2*PI()*$A56)^2-C$19^2))/COSH(C$19)))</f>
        <v>0.028686336428793154</v>
      </c>
      <c r="D56" s="4">
        <f>C56*Imp!G$7</f>
        <v>0.009941926608106012</v>
      </c>
      <c r="E56" s="4">
        <f t="shared" si="1"/>
        <v>-40.050588943458024</v>
      </c>
    </row>
    <row r="57" spans="1:5" ht="12.75">
      <c r="A57" s="4">
        <f t="shared" si="2"/>
        <v>0.8750000000000004</v>
      </c>
      <c r="B57" s="12">
        <f t="shared" si="0"/>
        <v>7.5474113939813865</v>
      </c>
      <c r="C57" s="4">
        <f>IF($A57&lt;C$19/(2*PI()),COSH(SQRT(C$19^2-(2*PI()*'Freq res'!$A57)^2))/COSH(C$19),ABS(COS(SQRT((2*PI()*$A57)^2-C$19^2))/COSH(C$19)))</f>
        <v>0.02700418427885106</v>
      </c>
      <c r="D57" s="4">
        <f>C57*Imp!G$7</f>
        <v>0.009358937098103407</v>
      </c>
      <c r="E57" s="4">
        <f t="shared" si="1"/>
        <v>-40.57546943258906</v>
      </c>
    </row>
    <row r="58" spans="1:5" ht="12.75">
      <c r="A58" s="4">
        <f t="shared" si="2"/>
        <v>0.9000000000000005</v>
      </c>
      <c r="B58" s="12">
        <f t="shared" si="0"/>
        <v>7.763051719523713</v>
      </c>
      <c r="C58" s="4">
        <f>IF($A58&lt;C$19/(2*PI()),COSH(SQRT(C$19^2-(2*PI()*'Freq res'!$A58)^2))/COSH(C$19),ABS(COS(SQRT((2*PI()*$A58)^2-C$19^2))/COSH(C$19)))</f>
        <v>0.023784614679602935</v>
      </c>
      <c r="D58" s="4">
        <f>C58*Imp!G$7</f>
        <v>0.00824311930293573</v>
      </c>
      <c r="E58" s="4">
        <f t="shared" si="1"/>
        <v>-41.67816829105092</v>
      </c>
    </row>
    <row r="59" spans="1:5" ht="12.75">
      <c r="A59" s="4">
        <f t="shared" si="2"/>
        <v>0.9250000000000005</v>
      </c>
      <c r="B59" s="12">
        <f t="shared" si="0"/>
        <v>7.978692045066039</v>
      </c>
      <c r="C59" s="4">
        <f>IF($A59&lt;C$19/(2*PI()),COSH(SQRT(C$19^2-(2*PI()*'Freq res'!$A59)^2))/COSH(C$19),ABS(COS(SQRT((2*PI()*$A59)^2-C$19^2))/COSH(C$19)))</f>
        <v>0.01936345462471239</v>
      </c>
      <c r="D59" s="4">
        <f>C59*Imp!G$7</f>
        <v>0.0067108619895099135</v>
      </c>
      <c r="E59" s="4">
        <f t="shared" si="1"/>
        <v>-43.46443384924589</v>
      </c>
    </row>
    <row r="60" spans="1:5" ht="12.75">
      <c r="A60" s="4">
        <f t="shared" si="2"/>
        <v>0.9500000000000005</v>
      </c>
      <c r="B60" s="12">
        <f t="shared" si="0"/>
        <v>8.194332370608363</v>
      </c>
      <c r="C60" s="4">
        <f>IF($A60&lt;C$19/(2*PI()),COSH(SQRT(C$19^2-(2*PI()*'Freq res'!$A60)^2))/COSH(C$19),ABS(COS(SQRT((2*PI()*$A60)^2-C$19^2))/COSH(C$19)))</f>
        <v>0.014071589947423318</v>
      </c>
      <c r="D60" s="4">
        <f>C60*Imp!G$7</f>
        <v>0.0048768414490260705</v>
      </c>
      <c r="E60" s="4">
        <f t="shared" si="1"/>
        <v>-46.23722727050364</v>
      </c>
    </row>
    <row r="61" spans="1:5" ht="12.75">
      <c r="A61" s="4">
        <f t="shared" si="2"/>
        <v>0.9750000000000005</v>
      </c>
      <c r="B61" s="12">
        <f t="shared" si="0"/>
        <v>8.409972696150689</v>
      </c>
      <c r="C61" s="4">
        <f>IF($A61&lt;C$19/(2*PI()),COSH(SQRT(C$19^2-(2*PI()*'Freq res'!$A61)^2))/COSH(C$19),ABS(COS(SQRT((2*PI()*$A61)^2-C$19^2))/COSH(C$19)))</f>
        <v>0.00822834161503931</v>
      </c>
      <c r="D61" s="4">
        <f>C61*Imp!G$7</f>
        <v>0.002851725895574282</v>
      </c>
      <c r="E61" s="4">
        <f t="shared" si="1"/>
        <v>-50.897844413433305</v>
      </c>
    </row>
    <row r="62" spans="1:5" ht="12.75">
      <c r="A62" s="4">
        <f t="shared" si="2"/>
        <v>1.0000000000000004</v>
      </c>
      <c r="B62" s="12">
        <f t="shared" si="0"/>
        <v>8.625613021693011</v>
      </c>
      <c r="C62" s="4">
        <f>IF($A62&lt;C$19/(2*PI()),COSH(SQRT(C$19^2-(2*PI()*'Freq res'!$A62)^2))/COSH(C$19),ABS(COS(SQRT((2*PI()*$A62)^2-C$19^2))/COSH(C$19)))</f>
        <v>0.0021353658374003368</v>
      </c>
      <c r="D62" s="4">
        <f>C62*Imp!G$7</f>
        <v>0.000740061404829035</v>
      </c>
      <c r="E62" s="4">
        <f t="shared" si="1"/>
        <v>-62.61464488451469</v>
      </c>
    </row>
    <row r="63" spans="1:5" ht="12.75">
      <c r="A63" s="4">
        <f t="shared" si="2"/>
        <v>1.0250000000000004</v>
      </c>
      <c r="B63" s="12">
        <f t="shared" si="0"/>
        <v>8.841253347235337</v>
      </c>
      <c r="C63" s="4">
        <f>IF($A63&lt;C$19/(2*PI()),COSH(SQRT(C$19^2-(2*PI()*'Freq res'!$A63)^2))/COSH(C$19),ABS(COS(SQRT((2*PI()*$A63)^2-C$19^2))/COSH(C$19)))</f>
        <v>0.003928807313827994</v>
      </c>
      <c r="D63" s="4">
        <f>C63*Imp!G$7</f>
        <v>0.0013616208562715832</v>
      </c>
      <c r="E63" s="4">
        <f t="shared" si="1"/>
        <v>-57.31887610032648</v>
      </c>
    </row>
    <row r="64" spans="1:5" ht="12.75">
      <c r="A64" s="4">
        <f t="shared" si="2"/>
        <v>1.0500000000000003</v>
      </c>
      <c r="B64" s="12">
        <f t="shared" si="0"/>
        <v>9.056893672777662</v>
      </c>
      <c r="C64" s="4">
        <f>IF($A64&lt;C$19/(2*PI()),COSH(SQRT(C$19^2-(2*PI()*'Freq res'!$A64)^2))/COSH(C$19),ABS(COS(SQRT((2*PI()*$A64)^2-C$19^2))/COSH(C$19)))</f>
        <v>0.009713498839274116</v>
      </c>
      <c r="D64" s="4">
        <f>C64*Imp!G$7</f>
        <v>0.0033664421669075775</v>
      </c>
      <c r="E64" s="4">
        <f t="shared" si="1"/>
        <v>-49.45657684007192</v>
      </c>
    </row>
    <row r="65" spans="1:5" ht="12.75">
      <c r="A65" s="4">
        <f t="shared" si="2"/>
        <v>1.0750000000000002</v>
      </c>
      <c r="B65" s="12">
        <f t="shared" si="0"/>
        <v>9.272533998319986</v>
      </c>
      <c r="C65" s="4">
        <f>IF($A65&lt;C$19/(2*PI()),COSH(SQRT(C$19^2-(2*PI()*'Freq res'!$A65)^2))/COSH(C$19),ABS(COS(SQRT((2*PI()*$A65)^2-C$19^2))/COSH(C$19)))</f>
        <v>0.014999789968621592</v>
      </c>
      <c r="D65" s="4">
        <f>C65*Imp!G$7</f>
        <v>0.005198531062870704</v>
      </c>
      <c r="E65" s="4">
        <f t="shared" si="1"/>
        <v>-45.6823871327396</v>
      </c>
    </row>
    <row r="66" spans="1:5" ht="12.75">
      <c r="A66" s="4">
        <f t="shared" si="2"/>
        <v>1.1</v>
      </c>
      <c r="B66" s="12">
        <f t="shared" si="0"/>
        <v>9.488174323862312</v>
      </c>
      <c r="C66" s="4">
        <f>IF($A66&lt;C$19/(2*PI()),COSH(SQRT(C$19^2-(2*PI()*'Freq res'!$A66)^2))/COSH(C$19),ABS(COS(SQRT((2*PI()*$A66)^2-C$19^2))/COSH(C$19)))</f>
        <v>0.019603556212009488</v>
      </c>
      <c r="D66" s="4">
        <f>C66*Imp!G$7</f>
        <v>0.0067940748586513885</v>
      </c>
      <c r="E66" s="4">
        <f t="shared" si="1"/>
        <v>-43.357393445698634</v>
      </c>
    </row>
    <row r="67" spans="1:5" ht="12.75">
      <c r="A67" s="4">
        <f t="shared" si="2"/>
        <v>1.125</v>
      </c>
      <c r="B67" s="12">
        <f t="shared" si="0"/>
        <v>9.703814649404636</v>
      </c>
      <c r="C67" s="4">
        <f>IF($A67&lt;C$19/(2*PI()),COSH(SQRT(C$19^2-(2*PI()*'Freq res'!$A67)^2))/COSH(C$19),ABS(COS(SQRT((2*PI()*$A67)^2-C$19^2))/COSH(C$19)))</f>
        <v>0.023377587906488834</v>
      </c>
      <c r="D67" s="4">
        <f>C67*Imp!G$7</f>
        <v>0.008102054572837504</v>
      </c>
      <c r="E67" s="4">
        <f t="shared" si="1"/>
        <v>-41.82809671748857</v>
      </c>
    </row>
    <row r="68" spans="1:5" ht="12.75">
      <c r="A68" s="4">
        <f t="shared" si="2"/>
        <v>1.15</v>
      </c>
      <c r="B68" s="12">
        <f t="shared" si="0"/>
        <v>9.91945497494696</v>
      </c>
      <c r="C68" s="4">
        <f>IF($A68&lt;C$19/(2*PI()),COSH(SQRT(C$19^2-(2*PI()*'Freq res'!$A68)^2))/COSH(C$19),ABS(COS(SQRT((2*PI()*$A68)^2-C$19^2))/COSH(C$19)))</f>
        <v>0.026212780225081122</v>
      </c>
      <c r="D68" s="4">
        <f>C68*Imp!G$7</f>
        <v>0.009084657353826233</v>
      </c>
      <c r="E68" s="4">
        <f t="shared" si="1"/>
        <v>-40.83382896678607</v>
      </c>
    </row>
    <row r="69" spans="1:5" ht="12.75">
      <c r="A69" s="4">
        <f t="shared" si="2"/>
        <v>1.1749999999999998</v>
      </c>
      <c r="B69" s="12">
        <f t="shared" si="0"/>
        <v>10.135095300489285</v>
      </c>
      <c r="C69" s="4">
        <f>IF($A69&lt;C$19/(2*PI()),COSH(SQRT(C$19^2-(2*PI()*'Freq res'!$A69)^2))/COSH(C$19),ABS(COS(SQRT((2*PI()*$A69)^2-C$19^2))/COSH(C$19)))</f>
        <v>0.028038396931384692</v>
      </c>
      <c r="D69" s="4">
        <f>C69*Imp!G$7</f>
        <v>0.009717367890204961</v>
      </c>
      <c r="E69" s="4">
        <f t="shared" si="1"/>
        <v>-40.24902709974817</v>
      </c>
    </row>
    <row r="70" spans="1:5" ht="12.75">
      <c r="A70" s="4">
        <f t="shared" si="2"/>
        <v>1.1999999999999997</v>
      </c>
      <c r="B70" s="12">
        <f t="shared" si="0"/>
        <v>10.350735626031609</v>
      </c>
      <c r="C70" s="4">
        <f>IF($A70&lt;C$19/(2*PI()),COSH(SQRT(C$19^2-(2*PI()*'Freq res'!$A70)^2))/COSH(C$19),ABS(COS(SQRT((2*PI()*$A70)^2-C$19^2))/COSH(C$19)))</f>
        <v>0.028821432943672894</v>
      </c>
      <c r="D70" s="4">
        <f>C70*Imp!G$7</f>
        <v>0.009988747492302195</v>
      </c>
      <c r="E70" s="4">
        <f t="shared" si="1"/>
        <v>-40.00977930712034</v>
      </c>
    </row>
    <row r="71" spans="1:5" ht="12.75">
      <c r="A71" s="4">
        <f t="shared" si="2"/>
        <v>1.2249999999999996</v>
      </c>
      <c r="B71" s="12">
        <f t="shared" si="0"/>
        <v>10.566375951573935</v>
      </c>
      <c r="C71" s="4">
        <f>IF($A71&lt;C$19/(2*PI()),COSH(SQRT(C$19^2-(2*PI()*'Freq res'!$A71)^2))/COSH(C$19),ABS(COS(SQRT((2*PI()*$A71)^2-C$19^2))/COSH(C$19)))</f>
        <v>0.02856512055513921</v>
      </c>
      <c r="D71" s="4">
        <f>C71*Imp!G$7</f>
        <v>0.00989991638757484</v>
      </c>
      <c r="E71" s="4">
        <f t="shared" si="1"/>
        <v>-40.08736946677266</v>
      </c>
    </row>
    <row r="72" spans="1:5" ht="12.75">
      <c r="A72" s="4">
        <f t="shared" si="2"/>
        <v>1.2499999999999996</v>
      </c>
      <c r="B72" s="12">
        <f t="shared" si="0"/>
        <v>10.782016277116258</v>
      </c>
      <c r="C72" s="4">
        <f>IF($A72&lt;C$19/(2*PI()),COSH(SQRT(C$19^2-(2*PI()*'Freq res'!$A72)^2))/COSH(C$19),ABS(COS(SQRT((2*PI()*$A72)^2-C$19^2))/COSH(C$19)))</f>
        <v>0.02730664250672625</v>
      </c>
      <c r="D72" s="4">
        <f>C72*Imp!G$7</f>
        <v>0.009463761132047829</v>
      </c>
      <c r="E72" s="4">
        <f t="shared" si="1"/>
        <v>-40.47872459909601</v>
      </c>
    </row>
    <row r="73" spans="1:5" ht="12.75">
      <c r="A73" s="4">
        <f t="shared" si="2"/>
        <v>1.2749999999999995</v>
      </c>
      <c r="B73" s="12">
        <f t="shared" si="0"/>
        <v>10.997656602658582</v>
      </c>
      <c r="C73" s="4">
        <f>IF($A73&lt;C$19/(2*PI()),COSH(SQRT(C$19^2-(2*PI()*'Freq res'!$A73)^2))/COSH(C$19),ABS(COS(SQRT((2*PI()*$A73)^2-C$19^2))/COSH(C$19)))</f>
        <v>0.025114131630123826</v>
      </c>
      <c r="D73" s="4">
        <f>C73*Imp!G$7</f>
        <v>0.008703894765815836</v>
      </c>
      <c r="E73" s="4">
        <f t="shared" si="1"/>
        <v>-41.205727368776756</v>
      </c>
    </row>
    <row r="74" spans="1:5" ht="12.75">
      <c r="A74" s="4">
        <f t="shared" si="2"/>
        <v>1.2999999999999994</v>
      </c>
      <c r="B74" s="12">
        <f t="shared" si="0"/>
        <v>11.213296928200908</v>
      </c>
      <c r="C74" s="4">
        <f>IF($A74&lt;C$19/(2*PI()),COSH(SQRT(C$19^2-(2*PI()*'Freq res'!$A74)^2))/COSH(C$19),ABS(COS(SQRT((2*PI()*$A74)^2-C$19^2))/COSH(C$19)))</f>
        <v>0.022083051122953327</v>
      </c>
      <c r="D74" s="4">
        <f>C74*Imp!G$7</f>
        <v>0.007653402312018116</v>
      </c>
      <c r="E74" s="4">
        <f t="shared" si="1"/>
        <v>-42.32290913522164</v>
      </c>
    </row>
    <row r="75" spans="1:5" ht="12.75">
      <c r="A75" s="4">
        <f t="shared" si="2"/>
        <v>1.3249999999999993</v>
      </c>
      <c r="B75" s="12">
        <f t="shared" si="0"/>
        <v>11.42893725374323</v>
      </c>
      <c r="C75" s="4">
        <f>IF($A75&lt;C$19/(2*PI()),COSH(SQRT(C$19^2-(2*PI()*'Freq res'!$A75)^2))/COSH(C$19),ABS(COS(SQRT((2*PI()*$A75)^2-C$19^2))/COSH(C$19)))</f>
        <v>0.01833206139291572</v>
      </c>
      <c r="D75" s="4">
        <f>C75*Imp!G$7</f>
        <v>0.006353408334175678</v>
      </c>
      <c r="E75" s="4">
        <f t="shared" si="1"/>
        <v>-43.93986463237738</v>
      </c>
    </row>
    <row r="76" spans="1:5" ht="12.75">
      <c r="A76" s="4">
        <f t="shared" si="2"/>
        <v>1.3499999999999992</v>
      </c>
      <c r="B76" s="12">
        <f t="shared" si="0"/>
        <v>11.644577579285556</v>
      </c>
      <c r="C76" s="4">
        <f>IF($A76&lt;C$19/(2*PI()),COSH(SQRT(C$19^2-(2*PI()*'Freq res'!$A76)^2))/COSH(C$19),ABS(COS(SQRT((2*PI()*$A76)^2-C$19^2))/COSH(C$19)))</f>
        <v>0.013998488581077212</v>
      </c>
      <c r="D76" s="4">
        <f>C76*Imp!G$7</f>
        <v>0.004851506446037129</v>
      </c>
      <c r="E76" s="4">
        <f t="shared" si="1"/>
        <v>-46.2824677450015</v>
      </c>
    </row>
    <row r="77" spans="1:5" ht="12.75">
      <c r="A77" s="4">
        <f t="shared" si="2"/>
        <v>1.3749999999999991</v>
      </c>
      <c r="B77" s="12">
        <f t="shared" si="0"/>
        <v>11.86021790482788</v>
      </c>
      <c r="C77" s="4">
        <f>IF($A77&lt;C$19/(2*PI()),COSH(SQRT(C$19^2-(2*PI()*'Freq res'!$A77)^2))/COSH(C$19),ABS(COS(SQRT((2*PI()*$A77)^2-C$19^2))/COSH(C$19)))</f>
        <v>0.009233516180729318</v>
      </c>
      <c r="D77" s="4">
        <f>C77*Imp!G$7</f>
        <v>0.0032000928536635802</v>
      </c>
      <c r="E77" s="4">
        <f t="shared" si="1"/>
        <v>-49.89674840079772</v>
      </c>
    </row>
    <row r="78" spans="1:5" ht="12.75">
      <c r="A78" s="4">
        <f t="shared" si="2"/>
        <v>1.399999999999999</v>
      </c>
      <c r="B78" s="12">
        <f t="shared" si="0"/>
        <v>12.075858230370205</v>
      </c>
      <c r="C78" s="4">
        <f>IF($A78&lt;C$19/(2*PI()),COSH(SQRT(C$19^2-(2*PI()*'Freq res'!$A78)^2))/COSH(C$19),ABS(COS(SQRT((2*PI()*$A78)^2-C$19^2))/COSH(C$19)))</f>
        <v>0.004197224510607823</v>
      </c>
      <c r="D78" s="4">
        <f>C78*Imp!G$7</f>
        <v>0.0014546471678524543</v>
      </c>
      <c r="E78" s="4">
        <f t="shared" si="1"/>
        <v>-56.74484668527208</v>
      </c>
    </row>
    <row r="79" spans="1:5" ht="12.75">
      <c r="A79" s="4">
        <f t="shared" si="2"/>
        <v>1.424999999999999</v>
      </c>
      <c r="B79" s="12">
        <f t="shared" si="0"/>
        <v>12.29149855591253</v>
      </c>
      <c r="C79" s="4">
        <f>IF($A79&lt;C$19/(2*PI()),COSH(SQRT(C$19^2-(2*PI()*'Freq res'!$A79)^2))/COSH(C$19),ABS(COS(SQRT((2*PI()*$A79)^2-C$19^2))/COSH(C$19)))</f>
        <v>0.0009463968466801968</v>
      </c>
      <c r="D79" s="4">
        <f>C79*Imp!G$7</f>
        <v>0.0003279961529836006</v>
      </c>
      <c r="E79" s="4">
        <f t="shared" si="1"/>
        <v>-69.68262500063177</v>
      </c>
    </row>
    <row r="80" spans="1:5" ht="12.75">
      <c r="A80" s="4">
        <f t="shared" si="2"/>
        <v>1.4499999999999988</v>
      </c>
      <c r="B80" s="12">
        <f t="shared" si="0"/>
        <v>12.507138881454853</v>
      </c>
      <c r="C80" s="4">
        <f>IF($A80&lt;C$19/(2*PI()),COSH(SQRT(C$19^2-(2*PI()*'Freq res'!$A80)^2))/COSH(C$19),ABS(COS(SQRT((2*PI()*$A80)^2-C$19^2))/COSH(C$19)))</f>
        <v>0.006034341124583667</v>
      </c>
      <c r="D80" s="4">
        <f>C80*Imp!G$7</f>
        <v>0.002091343268521049</v>
      </c>
      <c r="E80" s="4">
        <f t="shared" si="1"/>
        <v>-53.59149354365583</v>
      </c>
    </row>
    <row r="81" spans="1:5" ht="12.75">
      <c r="A81" s="4">
        <f t="shared" si="2"/>
        <v>1.4749999999999988</v>
      </c>
      <c r="B81" s="12">
        <f t="shared" si="0"/>
        <v>12.722779206997178</v>
      </c>
      <c r="C81" s="4">
        <f>IF($A81&lt;C$19/(2*PI()),COSH(SQRT(C$19^2-(2*PI()*'Freq res'!$A81)^2))/COSH(C$19),ABS(COS(SQRT((2*PI()*$A81)^2-C$19^2))/COSH(C$19)))</f>
        <v>0.010909263883224196</v>
      </c>
      <c r="D81" s="4">
        <f>C81*Imp!G$7</f>
        <v>0.0037808627513206457</v>
      </c>
      <c r="E81" s="4">
        <f t="shared" si="1"/>
        <v>-48.44818175254278</v>
      </c>
    </row>
    <row r="82" spans="1:5" ht="12.75">
      <c r="A82" s="4">
        <f t="shared" si="2"/>
        <v>1.4999999999999987</v>
      </c>
      <c r="B82" s="12">
        <f t="shared" si="0"/>
        <v>12.938419532539504</v>
      </c>
      <c r="C82" s="4">
        <f>IF($A82&lt;C$19/(2*PI()),COSH(SQRT(C$19^2-(2*PI()*'Freq res'!$A82)^2))/COSH(C$19),ABS(COS(SQRT((2*PI()*$A82)^2-C$19^2))/COSH(C$19)))</f>
        <v>0.015423840949239329</v>
      </c>
      <c r="D82" s="4">
        <f>C82*Imp!G$7</f>
        <v>0.005345495933685136</v>
      </c>
      <c r="E82" s="4">
        <f t="shared" si="1"/>
        <v>-45.4402399296974</v>
      </c>
    </row>
    <row r="83" spans="1:5" ht="12.75">
      <c r="A83" s="4">
        <f t="shared" si="2"/>
        <v>1.5249999999999986</v>
      </c>
      <c r="B83" s="12">
        <f t="shared" si="0"/>
        <v>13.154059858081824</v>
      </c>
      <c r="C83" s="4">
        <f>IF($A83&lt;C$19/(2*PI()),COSH(SQRT(C$19^2-(2*PI()*'Freq res'!$A83)^2))/COSH(C$19),ABS(COS(SQRT((2*PI()*$A83)^2-C$19^2))/COSH(C$19)))</f>
        <v>0.01944470629018521</v>
      </c>
      <c r="D83" s="4">
        <f>C83*Imp!G$7</f>
        <v>0.006739021670929055</v>
      </c>
      <c r="E83" s="4">
        <f t="shared" si="1"/>
        <v>-43.42806294097439</v>
      </c>
    </row>
    <row r="84" spans="1:5" ht="12.75">
      <c r="A84" s="4">
        <f t="shared" si="2"/>
        <v>1.5499999999999985</v>
      </c>
      <c r="B84" s="12">
        <f t="shared" si="0"/>
        <v>13.36970018362415</v>
      </c>
      <c r="C84" s="4">
        <f>IF($A84&lt;C$19/(2*PI()),COSH(SQRT(C$19^2-(2*PI()*'Freq res'!$A84)^2))/COSH(C$19),ABS(COS(SQRT((2*PI()*$A84)^2-C$19^2))/COSH(C$19)))</f>
        <v>0.02285588396582056</v>
      </c>
      <c r="D84" s="4">
        <f>C84*Imp!G$7</f>
        <v>0.007921245765056891</v>
      </c>
      <c r="E84" s="4">
        <f t="shared" si="1"/>
        <v>-42.02413024107821</v>
      </c>
    </row>
    <row r="85" spans="1:5" ht="12.75">
      <c r="A85" s="4">
        <f t="shared" si="2"/>
        <v>1.5749999999999984</v>
      </c>
      <c r="B85" s="12">
        <f t="shared" si="0"/>
        <v>13.585340509166477</v>
      </c>
      <c r="C85" s="4">
        <f>IF($A85&lt;C$19/(2*PI()),COSH(SQRT(C$19^2-(2*PI()*'Freq res'!$A85)^2))/COSH(C$19),ABS(COS(SQRT((2*PI()*$A85)^2-C$19^2))/COSH(C$19)))</f>
        <v>0.025561642729309195</v>
      </c>
      <c r="D85" s="4">
        <f>C85*Imp!G$7</f>
        <v>0.008858990294150647</v>
      </c>
      <c r="E85" s="4">
        <f t="shared" si="1"/>
        <v>-41.05231548250142</v>
      </c>
    </row>
    <row r="86" spans="1:5" ht="12.75">
      <c r="A86" s="4">
        <f t="shared" si="2"/>
        <v>1.5999999999999983</v>
      </c>
      <c r="B86" s="12">
        <f aca="true" t="shared" si="3" ref="B86:B149">A86*C$12/SQRT(C$13)/1000000000/C$11</f>
        <v>13.800980834708799</v>
      </c>
      <c r="C86" s="4">
        <f>IF($A86&lt;C$19/(2*PI()),COSH(SQRT(C$19^2-(2*PI()*'Freq res'!$A86)^2))/COSH(C$19),ABS(COS(SQRT((2*PI()*$A86)^2-C$19^2))/COSH(C$19)))</f>
        <v>0.027488717701787187</v>
      </c>
      <c r="D86" s="4">
        <f>C86*Imp!G$7</f>
        <v>0.009526863586101024</v>
      </c>
      <c r="E86" s="4">
        <f t="shared" si="1"/>
        <v>-40.42100106686205</v>
      </c>
    </row>
    <row r="87" spans="1:5" ht="12.75">
      <c r="A87" s="4">
        <f t="shared" si="2"/>
        <v>1.6249999999999982</v>
      </c>
      <c r="B87" s="12">
        <f t="shared" si="3"/>
        <v>14.016621160251125</v>
      </c>
      <c r="C87" s="4">
        <f>IF($A87&lt;C$19/(2*PI()),COSH(SQRT(C$19^2-(2*PI()*'Freq res'!$A87)^2))/COSH(C$19),ABS(COS(SQRT((2*PI()*$A87)^2-C$19^2))/COSH(C$19)))</f>
        <v>0.028587860411576373</v>
      </c>
      <c r="D87" s="4">
        <f>C87*Imp!G$7</f>
        <v>0.00990779742126272</v>
      </c>
      <c r="E87" s="4">
        <f aca="true" t="shared" si="4" ref="E87:E150">20*LOG(D87)</f>
        <v>-40.08045763503682</v>
      </c>
    </row>
    <row r="88" spans="1:5" ht="12.75">
      <c r="A88" s="4">
        <f aca="true" t="shared" si="5" ref="A88:A151">0.025+A87</f>
        <v>1.6499999999999981</v>
      </c>
      <c r="B88" s="12">
        <f t="shared" si="3"/>
        <v>14.23226148579345</v>
      </c>
      <c r="C88" s="4">
        <f>IF($A88&lt;C$19/(2*PI()),COSH(SQRT(C$19^2-(2*PI()*'Freq res'!$A88)^2))/COSH(C$19),ABS(COS(SQRT((2*PI()*$A88)^2-C$19^2))/COSH(C$19)))</f>
        <v>0.028834695953966163</v>
      </c>
      <c r="D88" s="4">
        <f>C88*Imp!G$7</f>
        <v>0.009993344101397454</v>
      </c>
      <c r="E88" s="4">
        <f t="shared" si="4"/>
        <v>-40.00578316489191</v>
      </c>
    </row>
    <row r="89" spans="1:5" ht="12.75">
      <c r="A89" s="4">
        <f t="shared" si="5"/>
        <v>1.674999999999998</v>
      </c>
      <c r="B89" s="12">
        <f t="shared" si="3"/>
        <v>14.447901811335774</v>
      </c>
      <c r="C89" s="4">
        <f>IF($A89&lt;C$19/(2*PI()),COSH(SQRT(C$19^2-(2*PI()*'Freq res'!$A89)^2))/COSH(C$19),ABS(COS(SQRT((2*PI()*$A89)^2-C$19^2))/COSH(C$19)))</f>
        <v>0.028229883660151504</v>
      </c>
      <c r="D89" s="4">
        <f>C89*Imp!G$7</f>
        <v>0.009783732133284642</v>
      </c>
      <c r="E89" s="4">
        <f t="shared" si="4"/>
        <v>-40.18990892529985</v>
      </c>
    </row>
    <row r="90" spans="1:5" ht="12.75">
      <c r="A90" s="4">
        <f t="shared" si="5"/>
        <v>1.699999999999998</v>
      </c>
      <c r="B90" s="12">
        <f t="shared" si="3"/>
        <v>14.663542136878098</v>
      </c>
      <c r="C90" s="4">
        <f>IF($A90&lt;C$19/(2*PI()),COSH(SQRT(C$19^2-(2*PI()*'Freq res'!$A90)^2))/COSH(C$19),ABS(COS(SQRT((2*PI()*$A90)^2-C$19^2))/COSH(C$19)))</f>
        <v>0.026798595037995702</v>
      </c>
      <c r="D90" s="4">
        <f>C90*Imp!G$7</f>
        <v>0.00928768529677723</v>
      </c>
      <c r="E90" s="4">
        <f t="shared" si="4"/>
        <v>-40.64185017242794</v>
      </c>
    </row>
    <row r="91" spans="1:5" ht="12.75">
      <c r="A91" s="4">
        <f t="shared" si="5"/>
        <v>1.7249999999999979</v>
      </c>
      <c r="B91" s="12">
        <f t="shared" si="3"/>
        <v>14.879182462420424</v>
      </c>
      <c r="C91" s="4">
        <f>IF($A91&lt;C$19/(2*PI()),COSH(SQRT(C$19^2-(2*PI()*'Freq res'!$A91)^2))/COSH(C$19),ABS(COS(SQRT((2*PI()*$A91)^2-C$19^2))/COSH(C$19)))</f>
        <v>0.02458933944845729</v>
      </c>
      <c r="D91" s="4">
        <f>C91*Imp!G$7</f>
        <v>0.008522015655264805</v>
      </c>
      <c r="E91" s="4">
        <f t="shared" si="4"/>
        <v>-41.389153446389145</v>
      </c>
    </row>
    <row r="92" spans="1:5" ht="12.75">
      <c r="A92" s="4">
        <f t="shared" si="5"/>
        <v>1.7499999999999978</v>
      </c>
      <c r="B92" s="12">
        <f t="shared" si="3"/>
        <v>15.094822787962748</v>
      </c>
      <c r="C92" s="4">
        <f>IF($A92&lt;C$19/(2*PI()),COSH(SQRT(C$19^2-(2*PI()*'Freq res'!$A92)^2))/COSH(C$19),ABS(COS(SQRT((2*PI()*$A92)^2-C$19^2))/COSH(C$19)))</f>
        <v>0.02167218361749142</v>
      </c>
      <c r="D92" s="4">
        <f>C92*Imp!G$7</f>
        <v>0.0075110064855208065</v>
      </c>
      <c r="E92" s="4">
        <f t="shared" si="4"/>
        <v>-42.486037260396685</v>
      </c>
    </row>
    <row r="93" spans="1:5" ht="12.75">
      <c r="A93" s="4">
        <f t="shared" si="5"/>
        <v>1.7749999999999977</v>
      </c>
      <c r="B93" s="12">
        <f t="shared" si="3"/>
        <v>15.310463113505072</v>
      </c>
      <c r="C93" s="4">
        <f>IF($A93&lt;C$19/(2*PI()),COSH(SQRT(C$19^2-(2*PI()*'Freq res'!$A93)^2))/COSH(C$19),ABS(COS(SQRT((2*PI()*$A93)^2-C$19^2))/COSH(C$19)))</f>
        <v>0.018136425292860057</v>
      </c>
      <c r="D93" s="4">
        <f>C93*Imp!G$7</f>
        <v>0.006285606028591014</v>
      </c>
      <c r="E93" s="4">
        <f t="shared" si="4"/>
        <v>-44.03305686653091</v>
      </c>
    </row>
    <row r="94" spans="1:5" ht="12.75">
      <c r="A94" s="4">
        <f t="shared" si="5"/>
        <v>1.7999999999999976</v>
      </c>
      <c r="B94" s="12">
        <f t="shared" si="3"/>
        <v>15.526103439047398</v>
      </c>
      <c r="C94" s="4">
        <f>IF($A94&lt;C$19/(2*PI()),COSH(SQRT(C$19^2-(2*PI()*'Freq res'!$A94)^2))/COSH(C$19),ABS(COS(SQRT((2*PI()*$A94)^2-C$19^2))/COSH(C$19)))</f>
        <v>0.014087793816827105</v>
      </c>
      <c r="D94" s="4">
        <f>C94*Imp!G$7</f>
        <v>0.004882457282221769</v>
      </c>
      <c r="E94" s="4">
        <f t="shared" si="4"/>
        <v>-46.22723095538085</v>
      </c>
    </row>
    <row r="95" spans="1:5" ht="12.75">
      <c r="A95" s="4">
        <f t="shared" si="5"/>
        <v>1.8249999999999975</v>
      </c>
      <c r="B95" s="12">
        <f t="shared" si="3"/>
        <v>15.74174376458972</v>
      </c>
      <c r="C95" s="4">
        <f>IF($A95&lt;C$19/(2*PI()),COSH(SQRT(C$19^2-(2*PI()*'Freq res'!$A95)^2))/COSH(C$19),ABS(COS(SQRT((2*PI()*$A95)^2-C$19^2))/COSH(C$19)))</f>
        <v>0.009645260824092549</v>
      </c>
      <c r="D95" s="4">
        <f>C95*Imp!G$7</f>
        <v>0.003342792672992522</v>
      </c>
      <c r="E95" s="4">
        <f t="shared" si="4"/>
        <v>-49.51781116852257</v>
      </c>
    </row>
    <row r="96" spans="1:5" ht="12.75">
      <c r="A96" s="4">
        <f t="shared" si="5"/>
        <v>1.8499999999999974</v>
      </c>
      <c r="B96" s="12">
        <f t="shared" si="3"/>
        <v>15.957384090132045</v>
      </c>
      <c r="C96" s="4">
        <f>IF($A96&lt;C$19/(2*PI()),COSH(SQRT(C$19^2-(2*PI()*'Freq res'!$A96)^2))/COSH(C$19),ABS(COS(SQRT((2*PI()*$A96)^2-C$19^2))/COSH(C$19)))</f>
        <v>0.004937552467147596</v>
      </c>
      <c r="D96" s="4">
        <f>C96*Imp!G$7</f>
        <v>0.001711225285735079</v>
      </c>
      <c r="E96" s="4">
        <f t="shared" si="4"/>
        <v>-55.3338562216749</v>
      </c>
    </row>
    <row r="97" spans="1:5" ht="12.75">
      <c r="A97" s="4">
        <f t="shared" si="5"/>
        <v>1.8749999999999973</v>
      </c>
      <c r="B97" s="12">
        <f t="shared" si="3"/>
        <v>16.17302441567437</v>
      </c>
      <c r="C97" s="4">
        <f>IF($A97&lt;C$19/(2*PI()),COSH(SQRT(C$19^2-(2*PI()*'Freq res'!$A97)^2))/COSH(C$19),ABS(COS(SQRT((2*PI()*$A97)^2-C$19^2))/COSH(C$19)))</f>
        <v>9.946035354906485E-05</v>
      </c>
      <c r="D97" s="4">
        <f>C97*Imp!G$7</f>
        <v>3.4470331820014825E-05</v>
      </c>
      <c r="E97" s="4">
        <f t="shared" si="4"/>
        <v>-89.25109071889771</v>
      </c>
    </row>
    <row r="98" spans="1:5" ht="12.75">
      <c r="A98" s="4">
        <f t="shared" si="5"/>
        <v>1.8999999999999972</v>
      </c>
      <c r="B98" s="12">
        <f t="shared" si="3"/>
        <v>16.388664741216694</v>
      </c>
      <c r="C98" s="4">
        <f>IF($A98&lt;C$19/(2*PI()),COSH(SQRT(C$19^2-(2*PI()*'Freq res'!$A98)^2))/COSH(C$19),ABS(COS(SQRT((2*PI()*$A98)^2-C$19^2))/COSH(C$19)))</f>
        <v>0.004731948352852777</v>
      </c>
      <c r="D98" s="4">
        <f>C98*Imp!G$7</f>
        <v>0.0016399683296675898</v>
      </c>
      <c r="E98" s="4">
        <f t="shared" si="4"/>
        <v>-55.703290775429124</v>
      </c>
    </row>
    <row r="99" spans="1:5" ht="12.75">
      <c r="A99" s="4">
        <f t="shared" si="5"/>
        <v>1.9249999999999972</v>
      </c>
      <c r="B99" s="12">
        <f t="shared" si="3"/>
        <v>16.60430506675902</v>
      </c>
      <c r="C99" s="4">
        <f>IF($A99&lt;C$19/(2*PI()),COSH(SQRT(C$19^2-(2*PI()*'Freq res'!$A99)^2))/COSH(C$19),ABS(COS(SQRT((2*PI()*$A99)^2-C$19^2))/COSH(C$19)))</f>
        <v>0.009421120503684773</v>
      </c>
      <c r="D99" s="4">
        <f>C99*Imp!G$7</f>
        <v>0.003265111557422296</v>
      </c>
      <c r="E99" s="4">
        <f t="shared" si="4"/>
        <v>-49.722039516291176</v>
      </c>
    </row>
    <row r="100" spans="1:5" ht="12.75">
      <c r="A100" s="4">
        <f t="shared" si="5"/>
        <v>1.949999999999997</v>
      </c>
      <c r="B100" s="12">
        <f t="shared" si="3"/>
        <v>16.819945392301342</v>
      </c>
      <c r="C100" s="4">
        <f>IF($A100&lt;C$19/(2*PI()),COSH(SQRT(C$19^2-(2*PI()*'Freq res'!$A100)^2))/COSH(C$19),ABS(COS(SQRT((2*PI()*$A100)^2-C$19^2))/COSH(C$19)))</f>
        <v>0.013837706872275837</v>
      </c>
      <c r="D100" s="4">
        <f>C100*Imp!G$7</f>
        <v>0.004795783751966488</v>
      </c>
      <c r="E100" s="4">
        <f t="shared" si="4"/>
        <v>-46.3828081605256</v>
      </c>
    </row>
    <row r="101" spans="1:5" ht="12.75">
      <c r="A101" s="4">
        <f t="shared" si="5"/>
        <v>1.974999999999997</v>
      </c>
      <c r="B101" s="12">
        <f t="shared" si="3"/>
        <v>17.035585717843666</v>
      </c>
      <c r="C101" s="4">
        <f>IF($A101&lt;C$19/(2*PI()),COSH(SQRT(C$19^2-(2*PI()*'Freq res'!$A101)^2))/COSH(C$19),ABS(COS(SQRT((2*PI()*$A101)^2-C$19^2))/COSH(C$19)))</f>
        <v>0.017860057333248715</v>
      </c>
      <c r="D101" s="4">
        <f>C101*Imp!G$7</f>
        <v>0.006189824192590161</v>
      </c>
      <c r="E101" s="4">
        <f t="shared" si="4"/>
        <v>-44.16643371837716</v>
      </c>
    </row>
    <row r="102" spans="1:5" ht="12.75">
      <c r="A102" s="4">
        <f t="shared" si="5"/>
        <v>1.999999999999997</v>
      </c>
      <c r="B102" s="12">
        <f t="shared" si="3"/>
        <v>17.251226043385994</v>
      </c>
      <c r="C102" s="4">
        <f>IF($A102&lt;C$19/(2*PI()),COSH(SQRT(C$19^2-(2*PI()*'Freq res'!$A102)^2))/COSH(C$19),ABS(COS(SQRT((2*PI()*$A102)^2-C$19^2))/COSH(C$19)))</f>
        <v>0.021378432843442745</v>
      </c>
      <c r="D102" s="4">
        <f>C102*Imp!G$7</f>
        <v>0.007409200225111236</v>
      </c>
      <c r="E102" s="4">
        <f t="shared" si="4"/>
        <v>-42.60457337500644</v>
      </c>
    </row>
    <row r="103" spans="1:5" ht="12.75">
      <c r="A103" s="4">
        <f t="shared" si="5"/>
        <v>2.024999999999997</v>
      </c>
      <c r="B103" s="12">
        <f t="shared" si="3"/>
        <v>17.466866368928315</v>
      </c>
      <c r="C103" s="4">
        <f>IF($A103&lt;C$19/(2*PI()),COSH(SQRT(C$19^2-(2*PI()*'Freq res'!$A103)^2))/COSH(C$19),ABS(COS(SQRT((2*PI()*$A103)^2-C$19^2))/COSH(C$19)))</f>
        <v>0.024297854456705032</v>
      </c>
      <c r="D103" s="4">
        <f>C103*Imp!G$7</f>
        <v>0.008420994655160496</v>
      </c>
      <c r="E103" s="4">
        <f t="shared" si="4"/>
        <v>-41.49273216588564</v>
      </c>
    </row>
    <row r="104" spans="1:5" ht="12.75">
      <c r="A104" s="4">
        <f t="shared" si="5"/>
        <v>2.0499999999999967</v>
      </c>
      <c r="B104" s="12">
        <f t="shared" si="3"/>
        <v>17.682506694470643</v>
      </c>
      <c r="C104" s="4">
        <f>IF($A104&lt;C$19/(2*PI()),COSH(SQRT(C$19^2-(2*PI()*'Freq res'!$A104)^2))/COSH(C$19),ABS(COS(SQRT((2*PI()*$A104)^2-C$19^2))/COSH(C$19)))</f>
        <v>0.02654052017980413</v>
      </c>
      <c r="D104" s="4">
        <f>C104*Imp!G$7</f>
        <v>0.009198243366612784</v>
      </c>
      <c r="E104" s="4">
        <f t="shared" si="4"/>
        <v>-40.72590208141315</v>
      </c>
    </row>
    <row r="105" spans="1:5" ht="12.75">
      <c r="A105" s="4">
        <f t="shared" si="5"/>
        <v>2.0749999999999966</v>
      </c>
      <c r="B105" s="12">
        <f t="shared" si="3"/>
        <v>17.898147020012967</v>
      </c>
      <c r="C105" s="4">
        <f>IF($A105&lt;C$19/(2*PI()),COSH(SQRT(C$19^2-(2*PI()*'Freq res'!$A105)^2))/COSH(C$19),ABS(COS(SQRT((2*PI()*$A105)^2-C$19^2))/COSH(C$19)))</f>
        <v>0.028047732633420887</v>
      </c>
      <c r="D105" s="4">
        <f>C105*Imp!G$7</f>
        <v>0.009720603397977428</v>
      </c>
      <c r="E105" s="4">
        <f t="shared" si="4"/>
        <v>-40.246135515716304</v>
      </c>
    </row>
    <row r="106" spans="1:5" ht="12.75">
      <c r="A106" s="4">
        <f t="shared" si="5"/>
        <v>2.0999999999999965</v>
      </c>
      <c r="B106" s="12">
        <f t="shared" si="3"/>
        <v>18.11378734555529</v>
      </c>
      <c r="C106" s="4">
        <f>IF($A106&lt;C$19/(2*PI()),COSH(SQRT(C$19^2-(2*PI()*'Freq res'!$A106)^2))/COSH(C$19),ABS(COS(SQRT((2*PI()*$A106)^2-C$19^2))/COSH(C$19)))</f>
        <v>0.028781293897429932</v>
      </c>
      <c r="D106" s="4">
        <f>C106*Imp!G$7</f>
        <v>0.009974836358935358</v>
      </c>
      <c r="E106" s="4">
        <f t="shared" si="4"/>
        <v>-40.02188440704852</v>
      </c>
    </row>
    <row r="107" spans="1:5" ht="12.75">
      <c r="A107" s="4">
        <f t="shared" si="5"/>
        <v>2.1249999999999964</v>
      </c>
      <c r="B107" s="12">
        <f t="shared" si="3"/>
        <v>18.329427671097616</v>
      </c>
      <c r="C107" s="4">
        <f>IF($A107&lt;C$19/(2*PI()),COSH(SQRT(C$19^2-(2*PI()*'Freq res'!$A107)^2))/COSH(C$19),ABS(COS(SQRT((2*PI()*$A107)^2-C$19^2))/COSH(C$19)))</f>
        <v>0.028724338243086768</v>
      </c>
      <c r="D107" s="4">
        <f>C107*Imp!G$7</f>
        <v>0.009955097033322903</v>
      </c>
      <c r="E107" s="4">
        <f t="shared" si="4"/>
        <v>-40.039090050086884</v>
      </c>
    </row>
    <row r="108" spans="1:5" ht="12.75">
      <c r="A108" s="4">
        <f t="shared" si="5"/>
        <v>2.1499999999999964</v>
      </c>
      <c r="B108" s="12">
        <f t="shared" si="3"/>
        <v>18.54506799663994</v>
      </c>
      <c r="C108" s="4">
        <f>IF($A108&lt;C$19/(2*PI()),COSH(SQRT(C$19^2-(2*PI()*'Freq res'!$A108)^2))/COSH(C$19),ABS(COS(SQRT((2*PI()*$A108)^2-C$19^2))/COSH(C$19)))</f>
        <v>0.027881588317748472</v>
      </c>
      <c r="D108" s="4">
        <f>C108*Imp!G$7</f>
        <v>0.00966302216599023</v>
      </c>
      <c r="E108" s="4">
        <f t="shared" si="4"/>
        <v>-40.29774048464249</v>
      </c>
    </row>
    <row r="109" spans="1:5" ht="12.75">
      <c r="A109" s="4">
        <f t="shared" si="5"/>
        <v>2.1749999999999963</v>
      </c>
      <c r="B109" s="12">
        <f t="shared" si="3"/>
        <v>18.760708322182264</v>
      </c>
      <c r="C109" s="4">
        <f>IF($A109&lt;C$19/(2*PI()),COSH(SQRT(C$19^2-(2*PI()*'Freq res'!$A109)^2))/COSH(C$19),ABS(COS(SQRT((2*PI()*$A109)^2-C$19^2))/COSH(C$19)))</f>
        <v>0.026279035372940133</v>
      </c>
      <c r="D109" s="4">
        <f>C109*Imp!G$7</f>
        <v>0.009107619638294262</v>
      </c>
      <c r="E109" s="4">
        <f t="shared" si="4"/>
        <v>-40.81190230255045</v>
      </c>
    </row>
    <row r="110" spans="1:5" ht="12.75">
      <c r="A110" s="4">
        <f t="shared" si="5"/>
        <v>2.199999999999996</v>
      </c>
      <c r="B110" s="12">
        <f t="shared" si="3"/>
        <v>18.976348647724585</v>
      </c>
      <c r="C110" s="4">
        <f>IF($A110&lt;C$19/(2*PI()),COSH(SQRT(C$19^2-(2*PI()*'Freq res'!$A110)^2))/COSH(C$19),ABS(COS(SQRT((2*PI()*$A110)^2-C$19^2))/COSH(C$19)))</f>
        <v>0.023963058936932517</v>
      </c>
      <c r="D110" s="4">
        <f>C110*Imp!G$7</f>
        <v>0.008304963369863286</v>
      </c>
      <c r="E110" s="4">
        <f t="shared" si="4"/>
        <v>-41.61324557442953</v>
      </c>
    </row>
    <row r="111" spans="1:5" ht="12.75">
      <c r="A111" s="4">
        <f t="shared" si="5"/>
        <v>2.224999999999996</v>
      </c>
      <c r="B111" s="12">
        <f t="shared" si="3"/>
        <v>19.191988973266913</v>
      </c>
      <c r="C111" s="4">
        <f>IF($A111&lt;C$19/(2*PI()),COSH(SQRT(C$19^2-(2*PI()*'Freq res'!$A111)^2))/COSH(C$19),ABS(COS(SQRT((2*PI()*$A111)^2-C$19^2))/COSH(C$19)))</f>
        <v>0.020999015561201553</v>
      </c>
      <c r="D111" s="4">
        <f>C111*Imp!G$7</f>
        <v>0.007277704215390637</v>
      </c>
      <c r="E111" s="4">
        <f t="shared" si="4"/>
        <v>-42.7601119847073</v>
      </c>
    </row>
    <row r="112" spans="1:5" ht="12.75">
      <c r="A112" s="4">
        <f t="shared" si="5"/>
        <v>2.249999999999996</v>
      </c>
      <c r="B112" s="12">
        <f t="shared" si="3"/>
        <v>19.407629298809233</v>
      </c>
      <c r="C112" s="4">
        <f>IF($A112&lt;C$19/(2*PI()),COSH(SQRT(C$19^2-(2*PI()*'Freq res'!$A112)^2))/COSH(C$19),ABS(COS(SQRT((2*PI()*$A112)^2-C$19^2))/COSH(C$19)))</f>
        <v>0.017469339567475303</v>
      </c>
      <c r="D112" s="4">
        <f>C112*Imp!G$7</f>
        <v>0.0060544117337199</v>
      </c>
      <c r="E112" s="4">
        <f t="shared" si="4"/>
        <v>-44.35856095862867</v>
      </c>
    </row>
    <row r="113" spans="1:5" ht="12.75">
      <c r="A113" s="4">
        <f t="shared" si="5"/>
        <v>2.274999999999996</v>
      </c>
      <c r="B113" s="12">
        <f t="shared" si="3"/>
        <v>19.62326962435156</v>
      </c>
      <c r="C113" s="4">
        <f>IF($A113&lt;C$19/(2*PI()),COSH(SQRT(C$19^2-(2*PI()*'Freq res'!$A113)^2))/COSH(C$19),ABS(COS(SQRT((2*PI()*$A113)^2-C$19^2))/COSH(C$19)))</f>
        <v>0.01347121076680197</v>
      </c>
      <c r="D113" s="4">
        <f>C113*Imp!G$7</f>
        <v>0.004668765880868782</v>
      </c>
      <c r="E113" s="4">
        <f t="shared" si="4"/>
        <v>-46.61595807159199</v>
      </c>
    </row>
    <row r="114" spans="1:5" ht="12.75">
      <c r="A114" s="4">
        <f t="shared" si="5"/>
        <v>2.299999999999996</v>
      </c>
      <c r="B114" s="12">
        <f t="shared" si="3"/>
        <v>19.838909949893885</v>
      </c>
      <c r="C114" s="4">
        <f>IF($A114&lt;C$19/(2*PI()),COSH(SQRT(C$19^2-(2*PI()*'Freq res'!$A114)^2))/COSH(C$19),ABS(COS(SQRT((2*PI()*$A114)^2-C$19^2))/COSH(C$19)))</f>
        <v>0.009113854627074843</v>
      </c>
      <c r="D114" s="4">
        <f>C114*Imp!G$7</f>
        <v>0.0031586213193950693</v>
      </c>
      <c r="E114" s="4">
        <f t="shared" si="4"/>
        <v>-50.01004875290082</v>
      </c>
    </row>
    <row r="115" spans="1:5" ht="12.75">
      <c r="A115" s="4">
        <f t="shared" si="5"/>
        <v>2.3249999999999957</v>
      </c>
      <c r="B115" s="12">
        <f t="shared" si="3"/>
        <v>20.05455027543621</v>
      </c>
      <c r="C115" s="4">
        <f>IF($A115&lt;C$19/(2*PI()),COSH(SQRT(C$19^2-(2*PI()*'Freq res'!$A115)^2))/COSH(C$19),ABS(COS(SQRT((2*PI()*$A115)^2-C$19^2))/COSH(C$19)))</f>
        <v>0.004515549084949906</v>
      </c>
      <c r="D115" s="4">
        <f>C115*Imp!G$7</f>
        <v>0.0015649700584565343</v>
      </c>
      <c r="E115" s="4">
        <f t="shared" si="4"/>
        <v>-56.10987934217811</v>
      </c>
    </row>
    <row r="116" spans="1:5" ht="12.75">
      <c r="A116" s="4">
        <f t="shared" si="5"/>
        <v>2.3499999999999956</v>
      </c>
      <c r="B116" s="12">
        <f t="shared" si="3"/>
        <v>20.27019060097853</v>
      </c>
      <c r="C116" s="4">
        <f>IF($A116&lt;C$19/(2*PI()),COSH(SQRT(C$19^2-(2*PI()*'Freq res'!$A116)^2))/COSH(C$19),ABS(COS(SQRT((2*PI()*$A116)^2-C$19^2))/COSH(C$19)))</f>
        <v>0.00019958106668452877</v>
      </c>
      <c r="D116" s="4">
        <f>C116*Imp!G$7</f>
        <v>6.916952683276378E-05</v>
      </c>
      <c r="E116" s="4">
        <f t="shared" si="4"/>
        <v>-83.2017039036947</v>
      </c>
    </row>
    <row r="117" spans="1:5" ht="12.75">
      <c r="A117" s="4">
        <f t="shared" si="5"/>
        <v>2.3749999999999956</v>
      </c>
      <c r="B117" s="12">
        <f t="shared" si="3"/>
        <v>20.48583092652086</v>
      </c>
      <c r="C117" s="4">
        <f>IF($A117&lt;C$19/(2*PI()),COSH(SQRT(C$19^2-(2*PI()*'Freq res'!$A117)^2))/COSH(C$19),ABS(COS(SQRT((2*PI()*$A117)^2-C$19^2))/COSH(C$19)))</f>
        <v>0.00490489668093589</v>
      </c>
      <c r="D117" s="4">
        <f>C117*Imp!G$7</f>
        <v>0.0016999076526642727</v>
      </c>
      <c r="E117" s="4">
        <f t="shared" si="4"/>
        <v>-55.391493419819</v>
      </c>
    </row>
    <row r="118" spans="1:5" ht="12.75">
      <c r="A118" s="4">
        <f t="shared" si="5"/>
        <v>2.3999999999999955</v>
      </c>
      <c r="B118" s="12">
        <f t="shared" si="3"/>
        <v>20.701471252063183</v>
      </c>
      <c r="C118" s="4">
        <f>IF($A118&lt;C$19/(2*PI()),COSH(SQRT(C$19^2-(2*PI()*'Freq res'!$A118)^2))/COSH(C$19),ABS(COS(SQRT((2*PI()*$A118)^2-C$19^2))/COSH(C$19)))</f>
        <v>0.0094746157348816</v>
      </c>
      <c r="D118" s="4">
        <f>C118*Imp!G$7</f>
        <v>0.0032836515917610376</v>
      </c>
      <c r="E118" s="4">
        <f t="shared" si="4"/>
        <v>-49.67285858892484</v>
      </c>
    </row>
    <row r="119" spans="1:5" ht="12.75">
      <c r="A119" s="4">
        <f t="shared" si="5"/>
        <v>2.4249999999999954</v>
      </c>
      <c r="B119" s="12">
        <f t="shared" si="3"/>
        <v>20.917111577605507</v>
      </c>
      <c r="C119" s="4">
        <f>IF($A119&lt;C$19/(2*PI()),COSH(SQRT(C$19^2-(2*PI()*'Freq res'!$A119)^2))/COSH(C$19),ABS(COS(SQRT((2*PI()*$A119)^2-C$19^2))/COSH(C$19)))</f>
        <v>0.013787135750949763</v>
      </c>
      <c r="D119" s="4">
        <f>C119*Imp!G$7</f>
        <v>0.004778257136884026</v>
      </c>
      <c r="E119" s="4">
        <f t="shared" si="4"/>
        <v>-46.41460965712681</v>
      </c>
    </row>
    <row r="120" spans="1:5" ht="12.75">
      <c r="A120" s="4">
        <f t="shared" si="5"/>
        <v>2.4499999999999953</v>
      </c>
      <c r="B120" s="12">
        <f t="shared" si="3"/>
        <v>21.132751903147835</v>
      </c>
      <c r="C120" s="4">
        <f>IF($A120&lt;C$19/(2*PI()),COSH(SQRT(C$19^2-(2*PI()*'Freq res'!$A120)^2))/COSH(C$19),ABS(COS(SQRT((2*PI()*$A120)^2-C$19^2))/COSH(C$19)))</f>
        <v>0.017728221251490428</v>
      </c>
      <c r="D120" s="4">
        <f>C120*Imp!G$7</f>
        <v>0.006144133288406748</v>
      </c>
      <c r="E120" s="4">
        <f t="shared" si="4"/>
        <v>-44.230787429219475</v>
      </c>
    </row>
    <row r="121" spans="1:5" ht="12.75">
      <c r="A121" s="4">
        <f t="shared" si="5"/>
        <v>2.474999999999995</v>
      </c>
      <c r="B121" s="12">
        <f t="shared" si="3"/>
        <v>21.34839222869016</v>
      </c>
      <c r="C121" s="4">
        <f>IF($A121&lt;C$19/(2*PI()),COSH(SQRT(C$19^2-(2*PI()*'Freq res'!$A121)^2))/COSH(C$19),ABS(COS(SQRT((2*PI()*$A121)^2-C$19^2))/COSH(C$19)))</f>
        <v>0.021193974622954338</v>
      </c>
      <c r="D121" s="4">
        <f>C121*Imp!G$7</f>
        <v>0.007345271877379915</v>
      </c>
      <c r="E121" s="4">
        <f t="shared" si="4"/>
        <v>-42.67984249261236</v>
      </c>
    </row>
    <row r="122" spans="1:5" ht="12.75">
      <c r="A122" s="4">
        <f t="shared" si="5"/>
        <v>2.499999999999995</v>
      </c>
      <c r="B122" s="12">
        <f t="shared" si="3"/>
        <v>21.56403255423248</v>
      </c>
      <c r="C122" s="4">
        <f>IF($A122&lt;C$19/(2*PI()),COSH(SQRT(C$19^2-(2*PI()*'Freq res'!$A122)^2))/COSH(C$19),ABS(COS(SQRT((2*PI()*$A122)^2-C$19^2))/COSH(C$19)))</f>
        <v>0.024093515087949338</v>
      </c>
      <c r="D122" s="4">
        <f>C122*Imp!G$7</f>
        <v>0.008350176026495293</v>
      </c>
      <c r="E122" s="4">
        <f t="shared" si="4"/>
        <v>-41.56608738486738</v>
      </c>
    </row>
    <row r="123" spans="1:5" ht="12.75">
      <c r="A123" s="4">
        <f t="shared" si="5"/>
        <v>2.524999999999995</v>
      </c>
      <c r="B123" s="12">
        <f t="shared" si="3"/>
        <v>21.779672879774804</v>
      </c>
      <c r="C123" s="4">
        <f>IF($A123&lt;C$19/(2*PI()),COSH(SQRT(C$19^2-(2*PI()*'Freq res'!$A123)^2))/COSH(C$19),ABS(COS(SQRT((2*PI()*$A123)^2-C$19^2))/COSH(C$19)))</f>
        <v>0.026351298661596446</v>
      </c>
      <c r="D123" s="4">
        <f>C123*Imp!G$7</f>
        <v>0.009132664185689318</v>
      </c>
      <c r="E123" s="4">
        <f t="shared" si="4"/>
        <v>-40.78805022727482</v>
      </c>
    </row>
    <row r="124" spans="1:5" ht="12.75">
      <c r="A124" s="4">
        <f t="shared" si="5"/>
        <v>2.549999999999995</v>
      </c>
      <c r="B124" s="12">
        <f t="shared" si="3"/>
        <v>21.99531320531713</v>
      </c>
      <c r="C124" s="4">
        <f>IF($A124&lt;C$19/(2*PI()),COSH(SQRT(C$19^2-(2*PI()*'Freq res'!$A124)^2))/COSH(C$19),ABS(COS(SQRT((2*PI()*$A124)^2-C$19^2))/COSH(C$19)))</f>
        <v>0.02790902177940988</v>
      </c>
      <c r="D124" s="4">
        <f>C124*Imp!G$7</f>
        <v>0.009672529879292032</v>
      </c>
      <c r="E124" s="4">
        <f t="shared" si="4"/>
        <v>-40.28919840061899</v>
      </c>
    </row>
    <row r="125" spans="1:5" ht="12.75">
      <c r="A125" s="4">
        <f t="shared" si="5"/>
        <v>2.574999999999995</v>
      </c>
      <c r="B125" s="12">
        <f t="shared" si="3"/>
        <v>22.210953530859456</v>
      </c>
      <c r="C125" s="4">
        <f>IF($A125&lt;C$19/(2*PI()),COSH(SQRT(C$19^2-(2*PI()*'Freq res'!$A125)^2))/COSH(C$19),ABS(COS(SQRT((2*PI()*$A125)^2-C$19^2))/COSH(C$19)))</f>
        <v>0.02872706246492691</v>
      </c>
      <c r="D125" s="4">
        <f>C125*Imp!G$7</f>
        <v>0.00995604117666676</v>
      </c>
      <c r="E125" s="4">
        <f t="shared" si="4"/>
        <v>-40.038266317680744</v>
      </c>
    </row>
    <row r="126" spans="1:5" ht="12.75">
      <c r="A126" s="4">
        <f t="shared" si="5"/>
        <v>2.5999999999999948</v>
      </c>
      <c r="B126" s="12">
        <f t="shared" si="3"/>
        <v>22.42659385640178</v>
      </c>
      <c r="C126" s="4">
        <f>IF($A126&lt;C$19/(2*PI()),COSH(SQRT(C$19^2-(2*PI()*'Freq res'!$A126)^2))/COSH(C$19),ABS(COS(SQRT((2*PI()*$A126)^2-C$19^2))/COSH(C$19)))</f>
        <v>0.028785425162118333</v>
      </c>
      <c r="D126" s="4">
        <f>C126*Imp!G$7</f>
        <v>0.009976268146170813</v>
      </c>
      <c r="E126" s="4">
        <f t="shared" si="4"/>
        <v>-40.020637724597364</v>
      </c>
    </row>
    <row r="127" spans="1:5" ht="12.75">
      <c r="A127" s="4">
        <f t="shared" si="5"/>
        <v>2.6249999999999947</v>
      </c>
      <c r="B127" s="12">
        <f t="shared" si="3"/>
        <v>22.642234181944108</v>
      </c>
      <c r="C127" s="4">
        <f>IF($A127&lt;C$19/(2*PI()),COSH(SQRT(C$19^2-(2*PI()*'Freq res'!$A127)^2))/COSH(C$19),ABS(COS(SQRT((2*PI()*$A127)^2-C$19^2))/COSH(C$19)))</f>
        <v>0.028084168371468085</v>
      </c>
      <c r="D127" s="4">
        <f>C127*Imp!G$7</f>
        <v>0.009733231062526947</v>
      </c>
      <c r="E127" s="4">
        <f t="shared" si="4"/>
        <v>-40.23485933093218</v>
      </c>
    </row>
    <row r="128" spans="1:5" ht="12.75">
      <c r="A128" s="4">
        <f t="shared" si="5"/>
        <v>2.6499999999999946</v>
      </c>
      <c r="B128" s="12">
        <f t="shared" si="3"/>
        <v>22.85787450748643</v>
      </c>
      <c r="C128" s="4">
        <f>IF($A128&lt;C$19/(2*PI()),COSH(SQRT(C$19^2-(2*PI()*'Freq res'!$A128)^2))/COSH(C$19),ABS(COS(SQRT((2*PI()*$A128)^2-C$19^2))/COSH(C$19)))</f>
        <v>0.026643307664540164</v>
      </c>
      <c r="D128" s="4">
        <f>C128*Imp!G$7</f>
        <v>0.009233866794233598</v>
      </c>
      <c r="E128" s="4">
        <f t="shared" si="4"/>
        <v>-40.692327895560176</v>
      </c>
    </row>
    <row r="129" spans="1:5" ht="12.75">
      <c r="A129" s="4">
        <f t="shared" si="5"/>
        <v>2.6749999999999945</v>
      </c>
      <c r="B129" s="12">
        <f t="shared" si="3"/>
        <v>23.073514833028753</v>
      </c>
      <c r="C129" s="4">
        <f>IF($A129&lt;C$19/(2*PI()),COSH(SQRT(C$19^2-(2*PI()*'Freq res'!$A129)^2))/COSH(C$19),ABS(COS(SQRT((2*PI()*$A129)^2-C$19^2))/COSH(C$19)))</f>
        <v>0.024502200167109134</v>
      </c>
      <c r="D129" s="4">
        <f>C129*Imp!G$7</f>
        <v>0.008491815481673558</v>
      </c>
      <c r="E129" s="4">
        <f t="shared" si="4"/>
        <v>-41.41998902342649</v>
      </c>
    </row>
    <row r="130" spans="1:5" ht="12.75">
      <c r="A130" s="4">
        <f t="shared" si="5"/>
        <v>2.6999999999999944</v>
      </c>
      <c r="B130" s="12">
        <f t="shared" si="3"/>
        <v>23.289155158571077</v>
      </c>
      <c r="C130" s="4">
        <f>IF($A130&lt;C$19/(2*PI()),COSH(SQRT(C$19^2-(2*PI()*'Freq res'!$A130)^2))/COSH(C$19),ABS(COS(SQRT((2*PI()*$A130)^2-C$19^2))/COSH(C$19)))</f>
        <v>0.021718429853610714</v>
      </c>
      <c r="D130" s="4">
        <f>C130*Imp!G$7</f>
        <v>0.007527034209609606</v>
      </c>
      <c r="E130" s="4">
        <f t="shared" si="4"/>
        <v>-42.46752220273444</v>
      </c>
    </row>
    <row r="131" spans="1:5" ht="12.75">
      <c r="A131" s="4">
        <f t="shared" si="5"/>
        <v>2.7249999999999943</v>
      </c>
      <c r="B131" s="12">
        <f t="shared" si="3"/>
        <v>23.504795484113405</v>
      </c>
      <c r="C131" s="4">
        <f>IF($A131&lt;C$19/(2*PI()),COSH(SQRT(C$19^2-(2*PI()*'Freq res'!$A131)^2))/COSH(C$19),ABS(COS(SQRT((2*PI()*$A131)^2-C$19^2))/COSH(C$19)))</f>
        <v>0.01836622565320646</v>
      </c>
      <c r="D131" s="4">
        <f>C131*Imp!G$7</f>
        <v>0.006365248764523899</v>
      </c>
      <c r="E131" s="4">
        <f t="shared" si="4"/>
        <v>-43.92369237453845</v>
      </c>
    </row>
    <row r="132" spans="1:5" ht="12.75">
      <c r="A132" s="4">
        <f t="shared" si="5"/>
        <v>2.7499999999999942</v>
      </c>
      <c r="B132" s="12">
        <f t="shared" si="3"/>
        <v>23.720435809655726</v>
      </c>
      <c r="C132" s="4">
        <f>IF($A132&lt;C$19/(2*PI()),COSH(SQRT(C$19^2-(2*PI()*'Freq res'!$A132)^2))/COSH(C$19),ABS(COS(SQRT((2*PI()*$A132)^2-C$19^2))/COSH(C$19)))</f>
        <v>0.014534456115143347</v>
      </c>
      <c r="D132" s="4">
        <f>C132*Imp!G$7</f>
        <v>0.005037258638591933</v>
      </c>
      <c r="E132" s="4">
        <f t="shared" si="4"/>
        <v>-45.95611499344908</v>
      </c>
    </row>
    <row r="133" spans="1:5" ht="12.75">
      <c r="A133" s="4">
        <f t="shared" si="5"/>
        <v>2.774999999999994</v>
      </c>
      <c r="B133" s="12">
        <f t="shared" si="3"/>
        <v>23.93607613519805</v>
      </c>
      <c r="C133" s="4">
        <f>IF($A133&lt;C$19/(2*PI()),COSH(SQRT(C$19^2-(2*PI()*'Freq res'!$A133)^2))/COSH(C$19),ABS(COS(SQRT((2*PI()*$A133)^2-C$19^2))/COSH(C$19)))</f>
        <v>0.010324254928591138</v>
      </c>
      <c r="D133" s="4">
        <f>C133*Imp!G$7</f>
        <v>0.0035781140975675333</v>
      </c>
      <c r="E133" s="4">
        <f t="shared" si="4"/>
        <v>-48.926916298548306</v>
      </c>
    </row>
    <row r="134" spans="1:5" ht="12.75">
      <c r="A134" s="4">
        <f t="shared" si="5"/>
        <v>2.799999999999994</v>
      </c>
      <c r="B134" s="12">
        <f t="shared" si="3"/>
        <v>24.15171646074037</v>
      </c>
      <c r="C134" s="4">
        <f>IF($A134&lt;C$19/(2*PI()),COSH(SQRT(C$19^2-(2*PI()*'Freq res'!$A134)^2))/COSH(C$19),ABS(COS(SQRT((2*PI()*$A134)^2-C$19^2))/COSH(C$19)))</f>
        <v>0.0058463406823470775</v>
      </c>
      <c r="D134" s="4">
        <f>C134*Imp!G$7</f>
        <v>0.002026187280280892</v>
      </c>
      <c r="E134" s="4">
        <f t="shared" si="4"/>
        <v>-53.86640830652797</v>
      </c>
    </row>
    <row r="135" spans="1:5" ht="12.75">
      <c r="A135" s="4">
        <f t="shared" si="5"/>
        <v>2.824999999999994</v>
      </c>
      <c r="B135" s="12">
        <f t="shared" si="3"/>
        <v>24.3673567862827</v>
      </c>
      <c r="C135" s="4">
        <f>IF($A135&lt;C$19/(2*PI()),COSH(SQRT(C$19^2-(2*PI()*'Freq res'!$A135)^2))/COSH(C$19),ABS(COS(SQRT((2*PI()*$A135)^2-C$19^2))/COSH(C$19)))</f>
        <v>0.0012181016637668638</v>
      </c>
      <c r="D135" s="4">
        <f>C135*Imp!G$7</f>
        <v>0.00042216186693769004</v>
      </c>
      <c r="E135" s="4">
        <f t="shared" si="4"/>
        <v>-67.49041996469218</v>
      </c>
    </row>
    <row r="136" spans="1:5" ht="12.75">
      <c r="A136" s="4">
        <f t="shared" si="5"/>
        <v>2.849999999999994</v>
      </c>
      <c r="B136" s="12">
        <f t="shared" si="3"/>
        <v>24.582997111825023</v>
      </c>
      <c r="C136" s="4">
        <f>IF($A136&lt;C$19/(2*PI()),COSH(SQRT(C$19^2-(2*PI()*'Freq res'!$A136)^2))/COSH(C$19),ABS(COS(SQRT((2*PI()*$A136)^2-C$19^2))/COSH(C$19)))</f>
        <v>0.003439477941206673</v>
      </c>
      <c r="D136" s="4">
        <f>C136*Imp!G$7</f>
        <v>0.0011920322187727653</v>
      </c>
      <c r="E136" s="4">
        <f t="shared" si="4"/>
        <v>-58.47424012268532</v>
      </c>
    </row>
    <row r="137" spans="1:5" ht="12.75">
      <c r="A137" s="4">
        <f t="shared" si="5"/>
        <v>2.874999999999994</v>
      </c>
      <c r="B137" s="12">
        <f t="shared" si="3"/>
        <v>24.798637437367347</v>
      </c>
      <c r="C137" s="4">
        <f>IF($A137&lt;C$19/(2*PI()),COSH(SQRT(C$19^2-(2*PI()*'Freq res'!$A137)^2))/COSH(C$19),ABS(COS(SQRT((2*PI()*$A137)^2-C$19^2))/COSH(C$19)))</f>
        <v>0.008004970501514655</v>
      </c>
      <c r="D137" s="4">
        <f>C137*Imp!G$7</f>
        <v>0.002774311366795207</v>
      </c>
      <c r="E137" s="4">
        <f t="shared" si="4"/>
        <v>-51.136895974898245</v>
      </c>
    </row>
    <row r="138" spans="1:5" ht="12.75">
      <c r="A138" s="4">
        <f t="shared" si="5"/>
        <v>2.8999999999999937</v>
      </c>
      <c r="B138" s="12">
        <f t="shared" si="3"/>
        <v>25.014277762909675</v>
      </c>
      <c r="C138" s="4">
        <f>IF($A138&lt;C$19/(2*PI()),COSH(SQRT(C$19^2-(2*PI()*'Freq res'!$A138)^2))/COSH(C$19),ABS(COS(SQRT((2*PI()*$A138)^2-C$19^2))/COSH(C$19)))</f>
        <v>0.012359654574887354</v>
      </c>
      <c r="D138" s="4">
        <f>C138*Imp!G$7</f>
        <v>0.004283529860639</v>
      </c>
      <c r="E138" s="4">
        <f t="shared" si="4"/>
        <v>-47.36396402540606</v>
      </c>
    </row>
    <row r="139" spans="1:5" ht="12.75">
      <c r="A139" s="4">
        <f t="shared" si="5"/>
        <v>2.9249999999999936</v>
      </c>
      <c r="B139" s="12">
        <f t="shared" si="3"/>
        <v>25.229918088451996</v>
      </c>
      <c r="C139" s="4">
        <f>IF($A139&lt;C$19/(2*PI()),COSH(SQRT(C$19^2-(2*PI()*'Freq res'!$A139)^2))/COSH(C$19),ABS(COS(SQRT((2*PI()*$A139)^2-C$19^2))/COSH(C$19)))</f>
        <v>0.016390580802064583</v>
      </c>
      <c r="D139" s="4">
        <f>C139*Imp!G$7</f>
        <v>0.005680542435345516</v>
      </c>
      <c r="E139" s="4">
        <f t="shared" si="4"/>
        <v>-44.91220383004239</v>
      </c>
    </row>
    <row r="140" spans="1:5" ht="12.75">
      <c r="A140" s="4">
        <f t="shared" si="5"/>
        <v>2.9499999999999935</v>
      </c>
      <c r="B140" s="12">
        <f t="shared" si="3"/>
        <v>25.44555841399432</v>
      </c>
      <c r="C140" s="4">
        <f>IF($A140&lt;C$19/(2*PI()),COSH(SQRT(C$19^2-(2*PI()*'Freq res'!$A140)^2))/COSH(C$19),ABS(COS(SQRT((2*PI()*$A140)^2-C$19^2))/COSH(C$19)))</f>
        <v>0.019993475747082885</v>
      </c>
      <c r="D140" s="4">
        <f>C140*Imp!G$7</f>
        <v>0.006929210671842074</v>
      </c>
      <c r="E140" s="4">
        <f t="shared" si="4"/>
        <v>-43.18632468839134</v>
      </c>
    </row>
    <row r="141" spans="1:5" ht="12.75">
      <c r="A141" s="4">
        <f t="shared" si="5"/>
        <v>2.9749999999999934</v>
      </c>
      <c r="B141" s="12">
        <f t="shared" si="3"/>
        <v>25.661198739536644</v>
      </c>
      <c r="C141" s="4">
        <f>IF($A141&lt;C$19/(2*PI()),COSH(SQRT(C$19^2-(2*PI()*'Freq res'!$A141)^2))/COSH(C$19),ABS(COS(SQRT((2*PI()*$A141)^2-C$19^2))/COSH(C$19)))</f>
        <v>0.02307540994905914</v>
      </c>
      <c r="D141" s="4">
        <f>C141*Imp!G$7</f>
        <v>0.007997327673227627</v>
      </c>
      <c r="E141" s="4">
        <f t="shared" si="4"/>
        <v>-41.94110218679684</v>
      </c>
    </row>
    <row r="142" spans="1:5" ht="12.75">
      <c r="A142" s="4">
        <f t="shared" si="5"/>
        <v>2.9999999999999933</v>
      </c>
      <c r="B142" s="12">
        <f t="shared" si="3"/>
        <v>25.876839065078972</v>
      </c>
      <c r="C142" s="4">
        <f>IF($A142&lt;C$19/(2*PI()),COSH(SQRT(C$19^2-(2*PI()*'Freq res'!$A142)^2))/COSH(C$19),ABS(COS(SQRT((2*PI()*$A142)^2-C$19^2))/COSH(C$19)))</f>
        <v>0.025557162876241588</v>
      </c>
      <c r="D142" s="4">
        <f>C142*Imp!G$7</f>
        <v>0.008857437695389079</v>
      </c>
      <c r="E142" s="4">
        <f t="shared" si="4"/>
        <v>-41.0538378775957</v>
      </c>
    </row>
    <row r="143" spans="1:5" ht="12.75">
      <c r="A143" s="4">
        <f t="shared" si="5"/>
        <v>3.0249999999999932</v>
      </c>
      <c r="B143" s="12">
        <f t="shared" si="3"/>
        <v>26.092479390621296</v>
      </c>
      <c r="C143" s="4">
        <f>IF($A143&lt;C$19/(2*PI()),COSH(SQRT(C$19^2-(2*PI()*'Freq res'!$A143)^2))/COSH(C$19),ABS(COS(SQRT((2*PI()*$A143)^2-C$19^2))/COSH(C$19)))</f>
        <v>0.027375225570337655</v>
      </c>
      <c r="D143" s="4">
        <f>C143*Imp!G$7</f>
        <v>0.009487530210636032</v>
      </c>
      <c r="E143" s="4">
        <f t="shared" si="4"/>
        <v>-40.45693656387048</v>
      </c>
    </row>
    <row r="144" spans="1:5" ht="12.75">
      <c r="A144" s="4">
        <f t="shared" si="5"/>
        <v>3.049999999999993</v>
      </c>
      <c r="B144" s="12">
        <f t="shared" si="3"/>
        <v>26.30811971616362</v>
      </c>
      <c r="C144" s="4">
        <f>IF($A144&lt;C$19/(2*PI()),COSH(SQRT(C$19^2-(2*PI()*'Freq res'!$A144)^2))/COSH(C$19),ABS(COS(SQRT((2*PI()*$A144)^2-C$19^2))/COSH(C$19)))</f>
        <v>0.02848339132360998</v>
      </c>
      <c r="D144" s="4">
        <f>C144*Imp!G$7</f>
        <v>0.009871591194372933</v>
      </c>
      <c r="E144" s="4">
        <f t="shared" si="4"/>
        <v>-40.11225676172755</v>
      </c>
    </row>
    <row r="145" spans="1:5" ht="12.75">
      <c r="A145" s="4">
        <f t="shared" si="5"/>
        <v>3.074999999999993</v>
      </c>
      <c r="B145" s="12">
        <f t="shared" si="3"/>
        <v>26.523760041705945</v>
      </c>
      <c r="C145" s="4">
        <f>IF($A145&lt;C$19/(2*PI()),COSH(SQRT(C$19^2-(2*PI()*'Freq res'!$A145)^2))/COSH(C$19),ABS(COS(SQRT((2*PI()*$A145)^2-C$19^2))/COSH(C$19)))</f>
        <v>0.028853895492968663</v>
      </c>
      <c r="D145" s="4">
        <f>C145*Imp!G$7</f>
        <v>0.009999998154561271</v>
      </c>
      <c r="E145" s="4">
        <f t="shared" si="4"/>
        <v>-40.00000160292786</v>
      </c>
    </row>
    <row r="146" spans="1:5" ht="12.75">
      <c r="A146" s="4">
        <f t="shared" si="5"/>
        <v>3.099999999999993</v>
      </c>
      <c r="B146" s="12">
        <f t="shared" si="3"/>
        <v>26.73940036724827</v>
      </c>
      <c r="C146" s="4">
        <f>IF($A146&lt;C$19/(2*PI()),COSH(SQRT(C$19^2-(2*PI()*'Freq res'!$A146)^2))/COSH(C$19),ABS(COS(SQRT((2*PI()*$A146)^2-C$19^2))/COSH(C$19)))</f>
        <v>0.028478077245447785</v>
      </c>
      <c r="D146" s="4">
        <f>C146*Imp!G$7</f>
        <v>0.009869749475225233</v>
      </c>
      <c r="E146" s="4">
        <f t="shared" si="4"/>
        <v>-40.11387741855885</v>
      </c>
    </row>
    <row r="147" spans="1:5" ht="12.75">
      <c r="A147" s="4">
        <f t="shared" si="5"/>
        <v>3.124999999999993</v>
      </c>
      <c r="B147" s="12">
        <f t="shared" si="3"/>
        <v>26.955040692790593</v>
      </c>
      <c r="C147" s="4">
        <f>IF($A147&lt;C$19/(2*PI()),COSH(SQRT(C$19^2-(2*PI()*'Freq res'!$A147)^2))/COSH(C$19),ABS(COS(SQRT((2*PI()*$A147)^2-C$19^2))/COSH(C$19)))</f>
        <v>0.027366548347523847</v>
      </c>
      <c r="D147" s="4">
        <f>C147*Imp!G$7</f>
        <v>0.009484522914371792</v>
      </c>
      <c r="E147" s="4">
        <f t="shared" si="4"/>
        <v>-40.459690197703026</v>
      </c>
    </row>
    <row r="148" spans="1:5" ht="12.75">
      <c r="A148" s="4">
        <f t="shared" si="5"/>
        <v>3.149999999999993</v>
      </c>
      <c r="B148" s="12">
        <f t="shared" si="3"/>
        <v>27.170681018332917</v>
      </c>
      <c r="C148" s="4">
        <f>IF($A148&lt;C$19/(2*PI()),COSH(SQRT(C$19^2-(2*PI()*'Freq res'!$A148)^2))/COSH(C$19),ABS(COS(SQRT((2*PI()*$A148)^2-C$19^2))/COSH(C$19)))</f>
        <v>0.025548866742134014</v>
      </c>
      <c r="D148" s="4">
        <f>C148*Imp!G$7</f>
        <v>0.008854562474405973</v>
      </c>
      <c r="E148" s="4">
        <f t="shared" si="4"/>
        <v>-41.056657869931314</v>
      </c>
    </row>
    <row r="149" spans="1:5" ht="12.75">
      <c r="A149" s="4">
        <f t="shared" si="5"/>
        <v>3.1749999999999927</v>
      </c>
      <c r="B149" s="12">
        <f t="shared" si="3"/>
        <v>27.386321343875245</v>
      </c>
      <c r="C149" s="4">
        <f>IF($A149&lt;C$19/(2*PI()),COSH(SQRT(C$19^2-(2*PI()*'Freq res'!$A149)^2))/COSH(C$19),ABS(COS(SQRT((2*PI()*$A149)^2-C$19^2))/COSH(C$19)))</f>
        <v>0.023072725281320768</v>
      </c>
      <c r="D149" s="4">
        <f>C149*Imp!G$7</f>
        <v>0.00799639723829083</v>
      </c>
      <c r="E149" s="4">
        <f t="shared" si="4"/>
        <v>-41.94211279004658</v>
      </c>
    </row>
    <row r="150" spans="1:5" ht="12.75">
      <c r="A150" s="4">
        <f t="shared" si="5"/>
        <v>3.1999999999999926</v>
      </c>
      <c r="B150" s="12">
        <f aca="true" t="shared" si="6" ref="B150:B213">A150*C$12/SQRT(C$13)/1000000000/C$11</f>
        <v>27.60196166941757</v>
      </c>
      <c r="C150" s="4">
        <f>IF($A150&lt;C$19/(2*PI()),COSH(SQRT(C$19^2-(2*PI()*'Freq res'!$A150)^2))/COSH(C$19),ABS(COS(SQRT((2*PI()*$A150)^2-C$19^2))/COSH(C$19)))</f>
        <v>0.0200026782804594</v>
      </c>
      <c r="D150" s="4">
        <f>C150*Imp!G$7</f>
        <v>0.006932400026874045</v>
      </c>
      <c r="E150" s="4">
        <f t="shared" si="4"/>
        <v>-43.18232769454765</v>
      </c>
    </row>
    <row r="151" spans="1:5" ht="12.75">
      <c r="A151" s="4">
        <f t="shared" si="5"/>
        <v>3.2249999999999925</v>
      </c>
      <c r="B151" s="12">
        <f t="shared" si="6"/>
        <v>27.817601994959887</v>
      </c>
      <c r="C151" s="4">
        <f>IF($A151&lt;C$19/(2*PI()),COSH(SQRT(C$19^2-(2*PI()*'Freq res'!$A151)^2))/COSH(C$19),ABS(COS(SQRT((2*PI()*$A151)^2-C$19^2))/COSH(C$19)))</f>
        <v>0.01641844022325071</v>
      </c>
      <c r="D151" s="4">
        <f>C151*Imp!G$7</f>
        <v>0.005690197774969114</v>
      </c>
      <c r="E151" s="4">
        <f aca="true" t="shared" si="7" ref="E151:E214">20*LOG(D151)</f>
        <v>-44.89745277021795</v>
      </c>
    </row>
    <row r="152" spans="1:5" ht="12.75">
      <c r="A152" s="4">
        <f aca="true" t="shared" si="8" ref="A152:A215">0.025+A151</f>
        <v>3.2499999999999925</v>
      </c>
      <c r="B152" s="12">
        <f t="shared" si="6"/>
        <v>28.033242320502218</v>
      </c>
      <c r="C152" s="4">
        <f>IF($A152&lt;C$19/(2*PI()),COSH(SQRT(C$19^2-(2*PI()*'Freq res'!$A152)^2))/COSH(C$19),ABS(COS(SQRT((2*PI()*$A152)^2-C$19^2))/COSH(C$19)))</f>
        <v>0.012412801683910226</v>
      </c>
      <c r="D152" s="4">
        <f>C152*Imp!G$7</f>
        <v>0.004301949245026057</v>
      </c>
      <c r="E152" s="4">
        <f t="shared" si="7"/>
        <v>-47.32669435565705</v>
      </c>
    </row>
    <row r="153" spans="1:5" ht="12.75">
      <c r="A153" s="4">
        <f t="shared" si="8"/>
        <v>3.2749999999999924</v>
      </c>
      <c r="B153" s="12">
        <f t="shared" si="6"/>
        <v>28.24888264604454</v>
      </c>
      <c r="C153" s="4">
        <f>IF($A153&lt;C$19/(2*PI()),COSH(SQRT(C$19^2-(2*PI()*'Freq res'!$A153)^2))/COSH(C$19),ABS(COS(SQRT((2*PI()*$A153)^2-C$19^2))/COSH(C$19)))</f>
        <v>0.00808921707790234</v>
      </c>
      <c r="D153" s="4">
        <f>C153*Imp!G$7</f>
        <v>0.002803509005242683</v>
      </c>
      <c r="E153" s="4">
        <f t="shared" si="7"/>
        <v>-51.045960891035605</v>
      </c>
    </row>
    <row r="154" spans="1:5" ht="12.75">
      <c r="A154" s="4">
        <f t="shared" si="8"/>
        <v>3.2999999999999923</v>
      </c>
      <c r="B154" s="12">
        <f t="shared" si="6"/>
        <v>28.464522971586863</v>
      </c>
      <c r="C154" s="4">
        <f>IF($A154&lt;C$19/(2*PI()),COSH(SQRT(C$19^2-(2*PI()*'Freq res'!$A154)^2))/COSH(C$19),ABS(COS(SQRT((2*PI()*$A154)^2-C$19^2))/COSH(C$19)))</f>
        <v>0.003559126970126093</v>
      </c>
      <c r="D154" s="4">
        <f>C154*Imp!G$7</f>
        <v>0.001233499412298881</v>
      </c>
      <c r="E154" s="4">
        <f t="shared" si="7"/>
        <v>-58.177221061878306</v>
      </c>
    </row>
    <row r="155" spans="1:5" ht="12.75">
      <c r="A155" s="4">
        <f t="shared" si="8"/>
        <v>3.324999999999992</v>
      </c>
      <c r="B155" s="12">
        <f t="shared" si="6"/>
        <v>28.680163297129187</v>
      </c>
      <c r="C155" s="4">
        <f>IF($A155&lt;C$19/(2*PI()),COSH(SQRT(C$19^2-(2*PI()*'Freq res'!$A155)^2))/COSH(C$19),ABS(COS(SQRT((2*PI()*$A155)^2-C$19^2))/COSH(C$19)))</f>
        <v>0.0010609158383019432</v>
      </c>
      <c r="D155" s="4">
        <f>C155*Imp!G$7</f>
        <v>0.00036768541106519135</v>
      </c>
      <c r="E155" s="4">
        <f t="shared" si="7"/>
        <v>-68.69047203246117</v>
      </c>
    </row>
    <row r="156" spans="1:5" ht="12.75">
      <c r="A156" s="4">
        <f t="shared" si="8"/>
        <v>3.349999999999992</v>
      </c>
      <c r="B156" s="12">
        <f t="shared" si="6"/>
        <v>28.895803622671515</v>
      </c>
      <c r="C156" s="4">
        <f>IF($A156&lt;C$19/(2*PI()),COSH(SQRT(C$19^2-(2*PI()*'Freq res'!$A156)^2))/COSH(C$19),ABS(COS(SQRT((2*PI()*$A156)^2-C$19^2))/COSH(C$19)))</f>
        <v>0.005652242512720606</v>
      </c>
      <c r="D156" s="4">
        <f>C156*Imp!G$7</f>
        <v>0.001958917980766674</v>
      </c>
      <c r="E156" s="4">
        <f t="shared" si="7"/>
        <v>-54.15967494775348</v>
      </c>
    </row>
    <row r="157" spans="1:5" ht="12.75">
      <c r="A157" s="4">
        <f t="shared" si="8"/>
        <v>3.374999999999992</v>
      </c>
      <c r="B157" s="12">
        <f t="shared" si="6"/>
        <v>29.111443948213836</v>
      </c>
      <c r="C157" s="4">
        <f>IF($A157&lt;C$19/(2*PI()),COSH(SQRT(C$19^2-(2*PI()*'Freq res'!$A157)^2))/COSH(C$19),ABS(COS(SQRT((2*PI()*$A157)^2-C$19^2))/COSH(C$19)))</f>
        <v>0.010097109926354892</v>
      </c>
      <c r="D157" s="4">
        <f>C157*Imp!G$7</f>
        <v>0.003499391638628365</v>
      </c>
      <c r="E157" s="4">
        <f t="shared" si="7"/>
        <v>-49.12014900414509</v>
      </c>
    </row>
    <row r="158" spans="1:5" ht="12.75">
      <c r="A158" s="4">
        <f t="shared" si="8"/>
        <v>3.399999999999992</v>
      </c>
      <c r="B158" s="12">
        <f t="shared" si="6"/>
        <v>29.32708427375616</v>
      </c>
      <c r="C158" s="4">
        <f>IF($A158&lt;C$19/(2*PI()),COSH(SQRT(C$19^2-(2*PI()*'Freq res'!$A158)^2))/COSH(C$19),ABS(COS(SQRT((2*PI()*$A158)^2-C$19^2))/COSH(C$19)))</f>
        <v>0.014281710325596796</v>
      </c>
      <c r="D158" s="4">
        <f>C158*Imp!G$7</f>
        <v>0.0049496636228806385</v>
      </c>
      <c r="E158" s="4">
        <f t="shared" si="7"/>
        <v>-46.108486290785834</v>
      </c>
    </row>
    <row r="159" spans="1:5" ht="12.75">
      <c r="A159" s="4">
        <f t="shared" si="8"/>
        <v>3.424999999999992</v>
      </c>
      <c r="B159" s="12">
        <f t="shared" si="6"/>
        <v>29.542724599298488</v>
      </c>
      <c r="C159" s="4">
        <f>IF($A159&lt;C$19/(2*PI()),COSH(SQRT(C$19^2-(2*PI()*'Freq res'!$A159)^2))/COSH(C$19),ABS(COS(SQRT((2*PI()*$A159)^2-C$19^2))/COSH(C$19)))</f>
        <v>0.0180990724076843</v>
      </c>
      <c r="D159" s="4">
        <f>C159*Imp!G$7</f>
        <v>0.006272660505068336</v>
      </c>
      <c r="E159" s="4">
        <f t="shared" si="7"/>
        <v>-44.05096434255906</v>
      </c>
    </row>
    <row r="160" spans="1:5" ht="12.75">
      <c r="A160" s="4">
        <f t="shared" si="8"/>
        <v>3.4499999999999917</v>
      </c>
      <c r="B160" s="12">
        <f t="shared" si="6"/>
        <v>29.758364924840812</v>
      </c>
      <c r="C160" s="4">
        <f>IF($A160&lt;C$19/(2*PI()),COSH(SQRT(C$19^2-(2*PI()*'Freq res'!$A160)^2))/COSH(C$19),ABS(COS(SQRT((2*PI()*$A160)^2-C$19^2))/COSH(C$19)))</f>
        <v>0.021451780334032347</v>
      </c>
      <c r="D160" s="4">
        <f>C160*Imp!G$7</f>
        <v>0.007434620528262902</v>
      </c>
      <c r="E160" s="4">
        <f t="shared" si="7"/>
        <v>-42.57482386950427</v>
      </c>
    </row>
    <row r="161" spans="1:5" ht="12.75">
      <c r="A161" s="4">
        <f t="shared" si="8"/>
        <v>3.4749999999999917</v>
      </c>
      <c r="B161" s="12">
        <f t="shared" si="6"/>
        <v>29.974005250383136</v>
      </c>
      <c r="C161" s="4">
        <f>IF($A161&lt;C$19/(2*PI()),COSH(SQRT(C$19^2-(2*PI()*'Freq res'!$A161)^2))/COSH(C$19),ABS(COS(SQRT((2*PI()*$A161)^2-C$19^2))/COSH(C$19)))</f>
        <v>0.02425444208365206</v>
      </c>
      <c r="D161" s="4">
        <f>C161*Imp!G$7</f>
        <v>0.008405949073168955</v>
      </c>
      <c r="E161" s="4">
        <f t="shared" si="7"/>
        <v>-41.50826490928282</v>
      </c>
    </row>
    <row r="162" spans="1:5" ht="12.75">
      <c r="A162" s="4">
        <f t="shared" si="8"/>
        <v>3.4999999999999916</v>
      </c>
      <c r="B162" s="12">
        <f t="shared" si="6"/>
        <v>30.189645575925457</v>
      </c>
      <c r="C162" s="4">
        <f>IF($A162&lt;C$19/(2*PI()),COSH(SQRT(C$19^2-(2*PI()*'Freq res'!$A162)^2))/COSH(C$19),ABS(COS(SQRT((2*PI()*$A162)^2-C$19^2))/COSH(C$19)))</f>
        <v>0.026435845147978015</v>
      </c>
      <c r="D162" s="4">
        <f>C162*Imp!G$7</f>
        <v>0.009161965765020135</v>
      </c>
      <c r="E162" s="4">
        <f t="shared" si="7"/>
        <v>-40.760226707192196</v>
      </c>
    </row>
    <row r="163" spans="1:5" ht="12.75">
      <c r="A163" s="4">
        <f t="shared" si="8"/>
        <v>3.5249999999999915</v>
      </c>
      <c r="B163" s="12">
        <f t="shared" si="6"/>
        <v>30.405285901467785</v>
      </c>
      <c r="C163" s="4">
        <f>IF($A163&lt;C$19/(2*PI()),COSH(SQRT(C$19^2-(2*PI()*'Freq res'!$A163)^2))/COSH(C$19),ABS(COS(SQRT((2*PI()*$A163)^2-C$19^2))/COSH(C$19)))</f>
        <v>0.02794074570765272</v>
      </c>
      <c r="D163" s="4">
        <f>C163*Imp!G$7</f>
        <v>0.009683524555000938</v>
      </c>
      <c r="E163" s="4">
        <f t="shared" si="7"/>
        <v>-40.279330836915975</v>
      </c>
    </row>
    <row r="164" spans="1:5" ht="12.75">
      <c r="A164" s="4">
        <f t="shared" si="8"/>
        <v>3.5499999999999914</v>
      </c>
      <c r="B164" s="12">
        <f t="shared" si="6"/>
        <v>30.62092622701011</v>
      </c>
      <c r="C164" s="4">
        <f>IF($A164&lt;C$19/(2*PI()),COSH(SQRT(C$19^2-(2*PI()*'Freq res'!$A164)^2))/COSH(C$19),ABS(COS(SQRT((2*PI()*$A164)^2-C$19^2))/COSH(C$19)))</f>
        <v>0.028731246902084204</v>
      </c>
      <c r="D164" s="4">
        <f>C164*Imp!G$7</f>
        <v>0.009957491392075664</v>
      </c>
      <c r="E164" s="4">
        <f t="shared" si="7"/>
        <v>-40.03700120703581</v>
      </c>
    </row>
    <row r="165" spans="1:5" ht="12.75">
      <c r="A165" s="4">
        <f t="shared" si="8"/>
        <v>3.5749999999999913</v>
      </c>
      <c r="B165" s="12">
        <f t="shared" si="6"/>
        <v>30.836566552552434</v>
      </c>
      <c r="C165" s="4">
        <f>IF($A165&lt;C$19/(2*PI()),COSH(SQRT(C$19^2-(2*PI()*'Freq res'!$A165)^2))/COSH(C$19),ABS(COS(SQRT((2*PI()*$A165)^2-C$19^2))/COSH(C$19)))</f>
        <v>0.02878773235997508</v>
      </c>
      <c r="D165" s="4">
        <f>C165*Imp!G$7</f>
        <v>0.009977067760015513</v>
      </c>
      <c r="E165" s="4">
        <f t="shared" si="7"/>
        <v>-40.01994156455231</v>
      </c>
    </row>
    <row r="166" spans="1:5" ht="12.75">
      <c r="A166" s="4">
        <f t="shared" si="8"/>
        <v>3.599999999999991</v>
      </c>
      <c r="B166" s="12">
        <f t="shared" si="6"/>
        <v>31.05220687809476</v>
      </c>
      <c r="C166" s="4">
        <f>IF($A166&lt;C$19/(2*PI()),COSH(SQRT(C$19^2-(2*PI()*'Freq res'!$A166)^2))/COSH(C$19),ABS(COS(SQRT((2*PI()*$A166)^2-C$19^2))/COSH(C$19)))</f>
        <v>0.028109332533344238</v>
      </c>
      <c r="D166" s="4">
        <f>C166*Imp!G$7</f>
        <v>0.009741952296454751</v>
      </c>
      <c r="E166" s="4">
        <f t="shared" si="7"/>
        <v>-40.22708002749026</v>
      </c>
    </row>
    <row r="167" spans="1:5" ht="12.75">
      <c r="A167" s="4">
        <f t="shared" si="8"/>
        <v>3.624999999999991</v>
      </c>
      <c r="B167" s="12">
        <f t="shared" si="6"/>
        <v>31.267847203637086</v>
      </c>
      <c r="C167" s="4">
        <f>IF($A167&lt;C$19/(2*PI()),COSH(SQRT(C$19^2-(2*PI()*'Freq res'!$A167)^2))/COSH(C$19),ABS(COS(SQRT((2*PI()*$A167)^2-C$19^2))/COSH(C$19)))</f>
        <v>0.026713913279190107</v>
      </c>
      <c r="D167" s="4">
        <f>C167*Imp!G$7</f>
        <v>0.009258336835596752</v>
      </c>
      <c r="E167" s="4">
        <f t="shared" si="7"/>
        <v>-40.66934045641764</v>
      </c>
    </row>
    <row r="168" spans="1:5" ht="12.75">
      <c r="A168" s="4">
        <f t="shared" si="8"/>
        <v>3.649999999999991</v>
      </c>
      <c r="B168" s="12">
        <f t="shared" si="6"/>
        <v>31.483487529179406</v>
      </c>
      <c r="C168" s="4">
        <f>IF($A168&lt;C$19/(2*PI()),COSH(SQRT(C$19^2-(2*PI()*'Freq res'!$A168)^2))/COSH(C$19),ABS(COS(SQRT((2*PI()*$A168)^2-C$19^2))/COSH(C$19)))</f>
        <v>0.02463758826015859</v>
      </c>
      <c r="D168" s="4">
        <f>C168*Imp!G$7</f>
        <v>0.008538737419162867</v>
      </c>
      <c r="E168" s="4">
        <f t="shared" si="7"/>
        <v>-41.37212683078215</v>
      </c>
    </row>
    <row r="169" spans="1:5" ht="12.75">
      <c r="A169" s="4">
        <f t="shared" si="8"/>
        <v>3.674999999999991</v>
      </c>
      <c r="B169" s="12">
        <f t="shared" si="6"/>
        <v>31.69912785472173</v>
      </c>
      <c r="C169" s="4">
        <f>IF($A169&lt;C$19/(2*PI()),COSH(SQRT(C$19^2-(2*PI()*'Freq res'!$A169)^2))/COSH(C$19),ABS(COS(SQRT((2*PI()*$A169)^2-C$19^2))/COSH(C$19)))</f>
        <v>0.021933768782170605</v>
      </c>
      <c r="D169" s="4">
        <f>C169*Imp!G$7</f>
        <v>0.00760166499520765</v>
      </c>
      <c r="E169" s="4">
        <f t="shared" si="7"/>
        <v>-42.381825472712926</v>
      </c>
    </row>
    <row r="170" spans="1:5" ht="12.75">
      <c r="A170" s="4">
        <f t="shared" si="8"/>
        <v>3.699999999999991</v>
      </c>
      <c r="B170" s="12">
        <f t="shared" si="6"/>
        <v>31.91476818026406</v>
      </c>
      <c r="C170" s="4">
        <f>IF($A170&lt;C$19/(2*PI()),COSH(SQRT(C$19^2-(2*PI()*'Freq res'!$A170)^2))/COSH(C$19),ABS(COS(SQRT((2*PI()*$A170)^2-C$19^2))/COSH(C$19)))</f>
        <v>0.01867177634991569</v>
      </c>
      <c r="D170" s="4">
        <f>C170*Imp!G$7</f>
        <v>0.006471144566494964</v>
      </c>
      <c r="E170" s="4">
        <f t="shared" si="7"/>
        <v>-43.78037795710331</v>
      </c>
    </row>
    <row r="171" spans="1:5" ht="12.75">
      <c r="A171" s="4">
        <f t="shared" si="8"/>
        <v>3.7249999999999908</v>
      </c>
      <c r="B171" s="12">
        <f t="shared" si="6"/>
        <v>32.13040850580638</v>
      </c>
      <c r="C171" s="4">
        <f>IF($A171&lt;C$19/(2*PI()),COSH(SQRT(C$19^2-(2*PI()*'Freq res'!$A171)^2))/COSH(C$19),ABS(COS(SQRT((2*PI()*$A171)^2-C$19^2))/COSH(C$19)))</f>
        <v>0.014935054208189944</v>
      </c>
      <c r="D171" s="4">
        <f>C171*Imp!G$7</f>
        <v>0.005176095357958403</v>
      </c>
      <c r="E171" s="4">
        <f t="shared" si="7"/>
        <v>-45.71995462725983</v>
      </c>
    </row>
    <row r="172" spans="1:5" ht="12.75">
      <c r="A172" s="4">
        <f t="shared" si="8"/>
        <v>3.7499999999999907</v>
      </c>
      <c r="B172" s="12">
        <f t="shared" si="6"/>
        <v>32.3460488313487</v>
      </c>
      <c r="C172" s="4">
        <f>IF($A172&lt;C$19/(2*PI()),COSH(SQRT(C$19^2-(2*PI()*'Freq res'!$A172)^2))/COSH(C$19),ABS(COS(SQRT((2*PI()*$A172)^2-C$19^2))/COSH(C$19)))</f>
        <v>0.010819024174040862</v>
      </c>
      <c r="D172" s="4">
        <f>C172*Imp!G$7</f>
        <v>0.003749588051323157</v>
      </c>
      <c r="E172" s="4">
        <f t="shared" si="7"/>
        <v>-48.52032886872367</v>
      </c>
    </row>
    <row r="173" spans="1:5" ht="12.75">
      <c r="A173" s="4">
        <f t="shared" si="8"/>
        <v>3.7749999999999906</v>
      </c>
      <c r="B173" s="12">
        <f t="shared" si="6"/>
        <v>32.561689156891035</v>
      </c>
      <c r="C173" s="4">
        <f>IF($A173&lt;C$19/(2*PI()),COSH(SQRT(C$19^2-(2*PI()*'Freq res'!$A173)^2))/COSH(C$19),ABS(COS(SQRT((2*PI()*$A173)^2-C$19^2))/COSH(C$19)))</f>
        <v>0.0064286439022409195</v>
      </c>
      <c r="D173" s="4">
        <f>C173*Imp!G$7</f>
        <v>0.002227998197831089</v>
      </c>
      <c r="E173" s="4">
        <f t="shared" si="7"/>
        <v>-53.04170329575011</v>
      </c>
    </row>
    <row r="174" spans="1:5" ht="12.75">
      <c r="A174" s="4">
        <f t="shared" si="8"/>
        <v>3.7999999999999905</v>
      </c>
      <c r="B174" s="12">
        <f t="shared" si="6"/>
        <v>32.77732948243335</v>
      </c>
      <c r="C174" s="4">
        <f>IF($A174&lt;C$19/(2*PI()),COSH(SQRT(C$19^2-(2*PI()*'Freq res'!$A174)^2))/COSH(C$19),ABS(COS(SQRT((2*PI()*$A174)^2-C$19^2))/COSH(C$19)))</f>
        <v>0.0018757271463623226</v>
      </c>
      <c r="D174" s="4">
        <f>C174*Imp!G$7</f>
        <v>0.0006500774915003979</v>
      </c>
      <c r="E174" s="4">
        <f t="shared" si="7"/>
        <v>-63.74069741714003</v>
      </c>
    </row>
    <row r="175" spans="1:5" ht="12.75">
      <c r="A175" s="4">
        <f t="shared" si="8"/>
        <v>3.8249999999999904</v>
      </c>
      <c r="B175" s="12">
        <f t="shared" si="6"/>
        <v>32.992969807975676</v>
      </c>
      <c r="C175" s="4">
        <f>IF($A175&lt;C$19/(2*PI()),COSH(SQRT(C$19^2-(2*PI()*'Freq res'!$A175)^2))/COSH(C$19),ABS(COS(SQRT((2*PI()*$A175)^2-C$19^2))/COSH(C$19)))</f>
        <v>0.0027239046023129635</v>
      </c>
      <c r="D175" s="4">
        <f>C175*Imp!G$7</f>
        <v>0.0009440333976037448</v>
      </c>
      <c r="E175" s="4">
        <f t="shared" si="7"/>
        <v>-60.50025282296982</v>
      </c>
    </row>
    <row r="176" spans="1:5" ht="12.75">
      <c r="A176" s="4">
        <f t="shared" si="8"/>
        <v>3.8499999999999903</v>
      </c>
      <c r="B176" s="12">
        <f t="shared" si="6"/>
        <v>33.208610133518</v>
      </c>
      <c r="C176" s="4">
        <f>IF($A176&lt;C$19/(2*PI()),COSH(SQRT(C$19^2-(2*PI()*'Freq res'!$A176)^2))/COSH(C$19),ABS(COS(SQRT((2*PI()*$A176)^2-C$19^2))/COSH(C$19)))</f>
        <v>0.007253366636914288</v>
      </c>
      <c r="D176" s="4">
        <f>C176*Imp!G$7</f>
        <v>0.0025138253169723554</v>
      </c>
      <c r="E176" s="4">
        <f t="shared" si="7"/>
        <v>-51.99329808519514</v>
      </c>
    </row>
    <row r="177" spans="1:5" ht="12.75">
      <c r="A177" s="4">
        <f t="shared" si="8"/>
        <v>3.8749999999999902</v>
      </c>
      <c r="B177" s="12">
        <f t="shared" si="6"/>
        <v>33.42425045906033</v>
      </c>
      <c r="C177" s="4">
        <f>IF($A177&lt;C$19/(2*PI()),COSH(SQRT(C$19^2-(2*PI()*'Freq res'!$A177)^2))/COSH(C$19),ABS(COS(SQRT((2*PI()*$A177)^2-C$19^2))/COSH(C$19)))</f>
        <v>0.011597677016205753</v>
      </c>
      <c r="D177" s="4">
        <f>C177*Imp!G$7</f>
        <v>0.004019448562413948</v>
      </c>
      <c r="E177" s="4">
        <f t="shared" si="7"/>
        <v>-47.91667049417044</v>
      </c>
    </row>
    <row r="178" spans="1:5" ht="12.75">
      <c r="A178" s="4">
        <f t="shared" si="8"/>
        <v>3.89999999999999</v>
      </c>
      <c r="B178" s="12">
        <f t="shared" si="6"/>
        <v>33.639890784602656</v>
      </c>
      <c r="C178" s="4">
        <f>IF($A178&lt;C$19/(2*PI()),COSH(SQRT(C$19^2-(2*PI()*'Freq res'!$A178)^2))/COSH(C$19),ABS(COS(SQRT((2*PI()*$A178)^2-C$19^2))/COSH(C$19)))</f>
        <v>0.01564666895095041</v>
      </c>
      <c r="D178" s="4">
        <f>C178*Imp!G$7</f>
        <v>0.0054227222342530575</v>
      </c>
      <c r="E178" s="4">
        <f t="shared" si="7"/>
        <v>-45.31565281345077</v>
      </c>
    </row>
    <row r="179" spans="1:5" ht="12.75">
      <c r="A179" s="4">
        <f t="shared" si="8"/>
        <v>3.92499999999999</v>
      </c>
      <c r="B179" s="12">
        <f t="shared" si="6"/>
        <v>33.85553111014498</v>
      </c>
      <c r="C179" s="4">
        <f>IF($A179&lt;C$19/(2*PI()),COSH(SQRT(C$19^2-(2*PI()*'Freq res'!$A179)^2))/COSH(C$19),ABS(COS(SQRT((2*PI()*$A179)^2-C$19^2))/COSH(C$19)))</f>
        <v>0.019297776081249267</v>
      </c>
      <c r="D179" s="4">
        <f>C179*Imp!G$7</f>
        <v>0.00668809954089754</v>
      </c>
      <c r="E179" s="4">
        <f t="shared" si="7"/>
        <v>-43.49394543584006</v>
      </c>
    </row>
    <row r="180" spans="1:5" ht="12.75">
      <c r="A180" s="4">
        <f t="shared" si="8"/>
        <v>3.94999999999999</v>
      </c>
      <c r="B180" s="12">
        <f t="shared" si="6"/>
        <v>34.0711714356873</v>
      </c>
      <c r="C180" s="4">
        <f>IF($A180&lt;C$19/(2*PI()),COSH(SQRT(C$19^2-(2*PI()*'Freq res'!$A180)^2))/COSH(C$19),ABS(COS(SQRT((2*PI()*$A180)^2-C$19^2))/COSH(C$19)))</f>
        <v>0.02245862051794629</v>
      </c>
      <c r="D180" s="4">
        <f>C180*Imp!G$7</f>
        <v>0.007783564745640104</v>
      </c>
      <c r="E180" s="4">
        <f t="shared" si="7"/>
        <v>-42.17642915328287</v>
      </c>
    </row>
    <row r="181" spans="1:5" ht="12.75">
      <c r="A181" s="4">
        <f t="shared" si="8"/>
        <v>3.97499999999999</v>
      </c>
      <c r="B181" s="12">
        <f t="shared" si="6"/>
        <v>34.28681176122963</v>
      </c>
      <c r="C181" s="4">
        <f>IF($A181&lt;C$19/(2*PI()),COSH(SQRT(C$19^2-(2*PI()*'Freq res'!$A181)^2))/COSH(C$19),ABS(COS(SQRT((2*PI()*$A181)^2-C$19^2))/COSH(C$19)))</f>
        <v>0.025049338665321032</v>
      </c>
      <c r="D181" s="4">
        <f>C181*Imp!G$7</f>
        <v>0.008681439235379248</v>
      </c>
      <c r="E181" s="4">
        <f t="shared" si="7"/>
        <v>-41.228165403914865</v>
      </c>
    </row>
    <row r="182" spans="1:5" ht="12.75">
      <c r="A182" s="4">
        <f t="shared" si="8"/>
        <v>3.99999999999999</v>
      </c>
      <c r="B182" s="12">
        <f t="shared" si="6"/>
        <v>34.50245208677195</v>
      </c>
      <c r="C182" s="4">
        <f>IF($A182&lt;C$19/(2*PI()),COSH(SQRT(C$19^2-(2*PI()*'Freq res'!$A182)^2))/COSH(C$19),ABS(COS(SQRT((2*PI()*$A182)^2-C$19^2))/COSH(C$19)))</f>
        <v>0.02700458660894541</v>
      </c>
      <c r="D182" s="4">
        <f>C182*Imp!G$7</f>
        <v>0.009359076535088683</v>
      </c>
      <c r="E182" s="4">
        <f t="shared" si="7"/>
        <v>-40.575340024171126</v>
      </c>
    </row>
    <row r="183" spans="1:5" ht="12.75">
      <c r="A183" s="4">
        <f t="shared" si="8"/>
        <v>4.02499999999999</v>
      </c>
      <c r="B183" s="12">
        <f t="shared" si="6"/>
        <v>34.71809241231428</v>
      </c>
      <c r="C183" s="4">
        <f>IF($A183&lt;C$19/(2*PI()),COSH(SQRT(C$19^2-(2*PI()*'Freq res'!$A183)^2))/COSH(C$19),ABS(COS(SQRT((2*PI()*$A183)^2-C$19^2))/COSH(C$19)))</f>
        <v>0.028275175067116357</v>
      </c>
      <c r="D183" s="4">
        <f>C183*Imp!G$7</f>
        <v>0.009799428938805282</v>
      </c>
      <c r="E183" s="4">
        <f t="shared" si="7"/>
        <v>-40.17598464115398</v>
      </c>
    </row>
    <row r="184" spans="1:5" ht="12.75">
      <c r="A184" s="4">
        <f t="shared" si="8"/>
        <v>4.04999999999999</v>
      </c>
      <c r="B184" s="12">
        <f t="shared" si="6"/>
        <v>34.93373273785661</v>
      </c>
      <c r="C184" s="4">
        <f>IF($A184&lt;C$19/(2*PI()),COSH(SQRT(C$19^2-(2*PI()*'Freq res'!$A184)^2))/COSH(C$19),ABS(COS(SQRT((2*PI()*$A184)^2-C$19^2))/COSH(C$19)))</f>
        <v>0.02882929335629163</v>
      </c>
      <c r="D184" s="4">
        <f>C184*Imp!G$7</f>
        <v>0.009991471703724553</v>
      </c>
      <c r="E184" s="4">
        <f t="shared" si="7"/>
        <v>-40.00741074452552</v>
      </c>
    </row>
    <row r="185" spans="1:5" ht="12.75">
      <c r="A185" s="4">
        <f t="shared" si="8"/>
        <v>4.07499999999999</v>
      </c>
      <c r="B185" s="12">
        <f t="shared" si="6"/>
        <v>35.14937306339893</v>
      </c>
      <c r="C185" s="4">
        <f>IF($A185&lt;C$19/(2*PI()),COSH(SQRT(C$19^2-(2*PI()*'Freq res'!$A185)^2))/COSH(C$19),ABS(COS(SQRT((2*PI()*$A185)^2-C$19^2))/COSH(C$19)))</f>
        <v>0.02865329226962</v>
      </c>
      <c r="D185" s="4">
        <f>C185*Imp!G$7</f>
        <v>0.00993047437522359</v>
      </c>
      <c r="E185" s="4">
        <f t="shared" si="7"/>
        <v>-40.0606000983277</v>
      </c>
    </row>
    <row r="186" spans="1:5" ht="12.75">
      <c r="A186" s="4">
        <f t="shared" si="8"/>
        <v>4.099999999999991</v>
      </c>
      <c r="B186" s="12">
        <f t="shared" si="6"/>
        <v>35.365013388941264</v>
      </c>
      <c r="C186" s="4">
        <f>IF($A186&lt;C$19/(2*PI()),COSH(SQRT(C$19^2-(2*PI()*'Freq res'!$A186)^2))/COSH(C$19),ABS(COS(SQRT((2*PI()*$A186)^2-C$19^2))/COSH(C$19)))</f>
        <v>0.027752006947880402</v>
      </c>
      <c r="D186" s="4">
        <f>C186*Imp!G$7</f>
        <v>0.009618112685401657</v>
      </c>
      <c r="E186" s="4">
        <f t="shared" si="7"/>
        <v>-40.33820278113225</v>
      </c>
    </row>
    <row r="187" spans="1:5" ht="12.75">
      <c r="A187" s="4">
        <f t="shared" si="8"/>
        <v>4.124999999999991</v>
      </c>
      <c r="B187" s="12">
        <f t="shared" si="6"/>
        <v>35.58065371448359</v>
      </c>
      <c r="C187" s="4">
        <f>IF($A187&lt;C$19/(2*PI()),COSH(SQRT(C$19^2-(2*PI()*'Freq res'!$A187)^2))/COSH(C$19),ABS(COS(SQRT((2*PI()*$A187)^2-C$19^2))/COSH(C$19)))</f>
        <v>0.02614861245123679</v>
      </c>
      <c r="D187" s="4">
        <f>C187*Imp!G$7</f>
        <v>0.00906241849806473</v>
      </c>
      <c r="E187" s="4">
        <f t="shared" si="7"/>
        <v>-40.85511772372915</v>
      </c>
    </row>
    <row r="188" spans="1:5" ht="12.75">
      <c r="A188" s="4">
        <f t="shared" si="8"/>
        <v>4.1499999999999915</v>
      </c>
      <c r="B188" s="12">
        <f t="shared" si="6"/>
        <v>35.79629404002592</v>
      </c>
      <c r="C188" s="4">
        <f>IF($A188&lt;C$19/(2*PI()),COSH(SQRT(C$19^2-(2*PI()*'Freq res'!$A188)^2))/COSH(C$19),ABS(COS(SQRT((2*PI()*$A188)^2-C$19^2))/COSH(C$19)))</f>
        <v>0.02388401652504275</v>
      </c>
      <c r="D188" s="4">
        <f>C188*Imp!G$7</f>
        <v>0.008277569357390262</v>
      </c>
      <c r="E188" s="4">
        <f t="shared" si="7"/>
        <v>-41.641943432525004</v>
      </c>
    </row>
    <row r="189" spans="1:5" ht="12.75">
      <c r="A189" s="4">
        <f t="shared" si="8"/>
        <v>4.174999999999992</v>
      </c>
      <c r="B189" s="12">
        <f t="shared" si="6"/>
        <v>36.011934365568244</v>
      </c>
      <c r="C189" s="4">
        <f>IF($A189&lt;C$19/(2*PI()),COSH(SQRT(C$19^2-(2*PI()*'Freq res'!$A189)^2))/COSH(C$19),ABS(COS(SQRT((2*PI()*$A189)^2-C$19^2))/COSH(C$19)))</f>
        <v>0.02101580569725826</v>
      </c>
      <c r="D189" s="4">
        <f>C189*Imp!G$7</f>
        <v>0.007283523233125099</v>
      </c>
      <c r="E189" s="4">
        <f t="shared" si="7"/>
        <v>-42.753169802296824</v>
      </c>
    </row>
    <row r="190" spans="1:5" ht="12.75">
      <c r="A190" s="4">
        <f t="shared" si="8"/>
        <v>4.199999999999992</v>
      </c>
      <c r="B190" s="12">
        <f t="shared" si="6"/>
        <v>36.227574691110576</v>
      </c>
      <c r="C190" s="4">
        <f>IF($A190&lt;C$19/(2*PI()),COSH(SQRT(C$19^2-(2*PI()*'Freq res'!$A190)^2))/COSH(C$19),ABS(COS(SQRT((2*PI()*$A190)^2-C$19^2))/COSH(C$19)))</f>
        <v>0.01761677205696568</v>
      </c>
      <c r="D190" s="4">
        <f>C190*Imp!G$7</f>
        <v>0.006105507940926495</v>
      </c>
      <c r="E190" s="4">
        <f t="shared" si="7"/>
        <v>-44.28556399141673</v>
      </c>
    </row>
    <row r="191" spans="1:5" ht="12.75">
      <c r="A191" s="4">
        <f t="shared" si="8"/>
        <v>4.2249999999999925</v>
      </c>
      <c r="B191" s="12">
        <f t="shared" si="6"/>
        <v>36.4432150166529</v>
      </c>
      <c r="C191" s="4">
        <f>IF($A191&lt;C$19/(2*PI()),COSH(SQRT(C$19^2-(2*PI()*'Freq res'!$A191)^2))/COSH(C$19),ABS(COS(SQRT((2*PI()*$A191)^2-C$19^2))/COSH(C$19)))</f>
        <v>0.013773058562695825</v>
      </c>
      <c r="D191" s="4">
        <f>C191*Imp!G$7</f>
        <v>0.004773378355209812</v>
      </c>
      <c r="E191" s="4">
        <f t="shared" si="7"/>
        <v>-46.423482810402135</v>
      </c>
    </row>
    <row r="192" spans="1:5" ht="12.75">
      <c r="A192" s="4">
        <f t="shared" si="8"/>
        <v>4.249999999999993</v>
      </c>
      <c r="B192" s="12">
        <f t="shared" si="6"/>
        <v>36.65885534219523</v>
      </c>
      <c r="C192" s="4">
        <f>IF($A192&lt;C$19/(2*PI()),COSH(SQRT(C$19^2-(2*PI()*'Freq res'!$A192)^2))/COSH(C$19),ABS(COS(SQRT((2*PI()*$A192)^2-C$19^2))/COSH(C$19)))</f>
        <v>0.009581970254099773</v>
      </c>
      <c r="D192" s="4">
        <f>C192*Imp!G$7</f>
        <v>0.00332085783291926</v>
      </c>
      <c r="E192" s="4">
        <f t="shared" si="7"/>
        <v>-49.57499432603447</v>
      </c>
    </row>
    <row r="193" spans="1:5" ht="12.75">
      <c r="A193" s="4">
        <f t="shared" si="8"/>
        <v>4.274999999999993</v>
      </c>
      <c r="B193" s="12">
        <f t="shared" si="6"/>
        <v>36.874495667737555</v>
      </c>
      <c r="C193" s="4">
        <f>IF($A193&lt;C$19/(2*PI()),COSH(SQRT(C$19^2-(2*PI()*'Freq res'!$A193)^2))/COSH(C$19),ABS(COS(SQRT((2*PI()*$A193)^2-C$19^2))/COSH(C$19)))</f>
        <v>0.005149507054302411</v>
      </c>
      <c r="D193" s="4">
        <f>C193*Imp!G$7</f>
        <v>0.0017846831479816326</v>
      </c>
      <c r="E193" s="4">
        <f t="shared" si="7"/>
        <v>-54.96877754395218</v>
      </c>
    </row>
    <row r="194" spans="1:5" ht="12.75">
      <c r="A194" s="4">
        <f t="shared" si="8"/>
        <v>4.299999999999994</v>
      </c>
      <c r="B194" s="12">
        <f t="shared" si="6"/>
        <v>37.09013599327989</v>
      </c>
      <c r="C194" s="4">
        <f>IF($A194&lt;C$19/(2*PI()),COSH(SQRT(C$19^2-(2*PI()*'Freq res'!$A194)^2))/COSH(C$19),ABS(COS(SQRT((2*PI()*$A194)^2-C$19^2))/COSH(C$19)))</f>
        <v>0.0005876807473656671</v>
      </c>
      <c r="D194" s="4">
        <f>C194*Imp!G$7</f>
        <v>0.00020367462655293683</v>
      </c>
      <c r="E194" s="4">
        <f t="shared" si="7"/>
        <v>-73.82126142632134</v>
      </c>
    </row>
    <row r="195" spans="1:5" ht="12.75">
      <c r="A195" s="4">
        <f t="shared" si="8"/>
        <v>4.324999999999994</v>
      </c>
      <c r="B195" s="12">
        <f t="shared" si="6"/>
        <v>37.30577631882221</v>
      </c>
      <c r="C195" s="4">
        <f>IF($A195&lt;C$19/(2*PI()),COSH(SQRT(C$19^2-(2*PI()*'Freq res'!$A195)^2))/COSH(C$19),ABS(COS(SQRT((2*PI()*$A195)^2-C$19^2))/COSH(C$19)))</f>
        <v>0.0039883159740229344</v>
      </c>
      <c r="D195" s="4">
        <f>C195*Imp!G$7</f>
        <v>0.0013822449862880945</v>
      </c>
      <c r="E195" s="4">
        <f t="shared" si="7"/>
        <v>-57.18829953339296</v>
      </c>
    </row>
    <row r="196" spans="1:5" ht="12.75">
      <c r="A196" s="4">
        <f t="shared" si="8"/>
        <v>4.349999999999994</v>
      </c>
      <c r="B196" s="12">
        <f t="shared" si="6"/>
        <v>37.52141664436454</v>
      </c>
      <c r="C196" s="4">
        <f>IF($A196&lt;C$19/(2*PI()),COSH(SQRT(C$19^2-(2*PI()*'Freq res'!$A196)^2))/COSH(C$19),ABS(COS(SQRT((2*PI()*$A196)^2-C$19^2))/COSH(C$19)))</f>
        <v>0.008463016900793994</v>
      </c>
      <c r="D196" s="4">
        <f>C196*Imp!G$7</f>
        <v>0.0029330581519082612</v>
      </c>
      <c r="E196" s="4">
        <f t="shared" si="7"/>
        <v>-50.65358652898418</v>
      </c>
    </row>
    <row r="197" spans="1:5" ht="12.75">
      <c r="A197" s="4">
        <f t="shared" si="8"/>
        <v>4.374999999999995</v>
      </c>
      <c r="B197" s="12">
        <f t="shared" si="6"/>
        <v>37.737056969906874</v>
      </c>
      <c r="C197" s="4">
        <f>IF($A197&lt;C$19/(2*PI()),COSH(SQRT(C$19^2-(2*PI()*'Freq res'!$A197)^2))/COSH(C$19),ABS(COS(SQRT((2*PI()*$A197)^2-C$19^2))/COSH(C$19)))</f>
        <v>0.012723592857335878</v>
      </c>
      <c r="D197" s="4">
        <f>C197*Imp!G$7</f>
        <v>0.004409661257827511</v>
      </c>
      <c r="E197" s="4">
        <f t="shared" si="7"/>
        <v>-47.111895419290235</v>
      </c>
    </row>
    <row r="198" spans="1:5" ht="12.75">
      <c r="A198" s="4">
        <f t="shared" si="8"/>
        <v>4.399999999999995</v>
      </c>
      <c r="B198" s="12">
        <f t="shared" si="6"/>
        <v>37.9526972954492</v>
      </c>
      <c r="C198" s="4">
        <f>IF($A198&lt;C$19/(2*PI()),COSH(SQRT(C$19^2-(2*PI()*'Freq res'!$A198)^2))/COSH(C$19),ABS(COS(SQRT((2*PI()*$A198)^2-C$19^2))/COSH(C$19)))</f>
        <v>0.0166626921772972</v>
      </c>
      <c r="D198" s="4">
        <f>C198*Imp!G$7</f>
        <v>0.005774849051615905</v>
      </c>
      <c r="E198" s="4">
        <f t="shared" si="7"/>
        <v>-44.769187265623856</v>
      </c>
    </row>
    <row r="199" spans="1:5" ht="12.75">
      <c r="A199" s="4">
        <f t="shared" si="8"/>
        <v>4.424999999999995</v>
      </c>
      <c r="B199" s="12">
        <f t="shared" si="6"/>
        <v>38.16833762099152</v>
      </c>
      <c r="C199" s="4">
        <f>IF($A199&lt;C$19/(2*PI()),COSH(SQRT(C$19^2-(2*PI()*'Freq res'!$A199)^2))/COSH(C$19),ABS(COS(SQRT((2*PI()*$A199)^2-C$19^2))/COSH(C$19)))</f>
        <v>0.020181139762337673</v>
      </c>
      <c r="D199" s="4">
        <f>C199*Imp!G$7</f>
        <v>0.006994250063375281</v>
      </c>
      <c r="E199" s="4">
        <f t="shared" si="7"/>
        <v>-43.105176890914095</v>
      </c>
    </row>
    <row r="200" spans="1:5" ht="12.75">
      <c r="A200" s="4">
        <f t="shared" si="8"/>
        <v>4.449999999999996</v>
      </c>
      <c r="B200" s="12">
        <f t="shared" si="6"/>
        <v>38.38397794653386</v>
      </c>
      <c r="C200" s="4">
        <f>IF($A200&lt;C$19/(2*PI()),COSH(SQRT(C$19^2-(2*PI()*'Freq res'!$A200)^2))/COSH(C$19),ABS(COS(SQRT((2*PI()*$A200)^2-C$19^2))/COSH(C$19)))</f>
        <v>0.02319042705607537</v>
      </c>
      <c r="D200" s="4">
        <f>C200*Imp!G$7</f>
        <v>0.008037189564949858</v>
      </c>
      <c r="E200" s="4">
        <f t="shared" si="7"/>
        <v>-41.897915765853185</v>
      </c>
    </row>
    <row r="201" spans="1:5" ht="12.75">
      <c r="A201" s="4">
        <f t="shared" si="8"/>
        <v>4.474999999999996</v>
      </c>
      <c r="B201" s="12">
        <f t="shared" si="6"/>
        <v>38.59961827207618</v>
      </c>
      <c r="C201" s="4">
        <f>IF($A201&lt;C$19/(2*PI()),COSH(SQRT(C$19^2-(2*PI()*'Freq res'!$A201)^2))/COSH(C$19),ABS(COS(SQRT((2*PI()*$A201)^2-C$19^2))/COSH(C$19)))</f>
        <v>0.02561493063154257</v>
      </c>
      <c r="D201" s="4">
        <f>C201*Imp!G$7</f>
        <v>0.008877458473746155</v>
      </c>
      <c r="E201" s="4">
        <f t="shared" si="7"/>
        <v>-41.03422701058062</v>
      </c>
    </row>
    <row r="202" spans="1:5" ht="12.75">
      <c r="A202" s="4">
        <f t="shared" si="8"/>
        <v>4.4999999999999964</v>
      </c>
      <c r="B202" s="12">
        <f t="shared" si="6"/>
        <v>38.81525859761852</v>
      </c>
      <c r="C202" s="4">
        <f>IF($A202&lt;C$19/(2*PI()),COSH(SQRT(C$19^2-(2*PI()*'Freq res'!$A202)^2))/COSH(C$19),ABS(COS(SQRT((2*PI()*$A202)^2-C$19^2))/COSH(C$19)))</f>
        <v>0.027393804009358622</v>
      </c>
      <c r="D202" s="4">
        <f>C202*Imp!G$7</f>
        <v>0.009493969006949326</v>
      </c>
      <c r="E202" s="4">
        <f t="shared" si="7"/>
        <v>-40.451043807383414</v>
      </c>
    </row>
    <row r="203" spans="1:5" ht="12.75">
      <c r="A203" s="4">
        <f t="shared" si="8"/>
        <v>4.524999999999997</v>
      </c>
      <c r="B203" s="12">
        <f t="shared" si="6"/>
        <v>39.03089892316084</v>
      </c>
      <c r="C203" s="4">
        <f>IF($A203&lt;C$19/(2*PI()),COSH(SQRT(C$19^2-(2*PI()*'Freq res'!$A203)^2))/COSH(C$19),ABS(COS(SQRT((2*PI()*$A203)^2-C$19^2))/COSH(C$19)))</f>
        <v>0.02848249561906493</v>
      </c>
      <c r="D203" s="4">
        <f>C203*Imp!G$7</f>
        <v>0.009871280766832925</v>
      </c>
      <c r="E203" s="4">
        <f t="shared" si="7"/>
        <v>-40.11252990733257</v>
      </c>
    </row>
    <row r="204" spans="1:5" ht="12.75">
      <c r="A204" s="4">
        <f t="shared" si="8"/>
        <v>4.549999999999997</v>
      </c>
      <c r="B204" s="12">
        <f t="shared" si="6"/>
        <v>39.246539248703165</v>
      </c>
      <c r="C204" s="4">
        <f>IF($A204&lt;C$19/(2*PI()),COSH(SQRT(C$19^2-(2*PI()*'Freq res'!$A204)^2))/COSH(C$19),ABS(COS(SQRT((2*PI()*$A204)^2-C$19^2))/COSH(C$19)))</f>
        <v>0.028853855277101808</v>
      </c>
      <c r="D204" s="4">
        <f>C204*Imp!G$7</f>
        <v>0.009999984216803908</v>
      </c>
      <c r="E204" s="4">
        <f t="shared" si="7"/>
        <v>-40.00001370912075</v>
      </c>
    </row>
    <row r="205" spans="1:5" ht="12.75">
      <c r="A205" s="4">
        <f t="shared" si="8"/>
        <v>4.5749999999999975</v>
      </c>
      <c r="B205" s="12">
        <f t="shared" si="6"/>
        <v>39.462179574245496</v>
      </c>
      <c r="C205" s="4">
        <f>IF($A205&lt;C$19/(2*PI()),COSH(SQRT(C$19^2-(2*PI()*'Freq res'!$A205)^2))/COSH(C$19),ABS(COS(SQRT((2*PI()*$A205)^2-C$19^2))/COSH(C$19)))</f>
        <v>0.028498801942470616</v>
      </c>
      <c r="D205" s="4">
        <f>C205*Imp!G$7</f>
        <v>0.0098769321078799</v>
      </c>
      <c r="E205" s="4">
        <f t="shared" si="7"/>
        <v>-40.10755862954734</v>
      </c>
    </row>
    <row r="206" spans="1:5" ht="12.75">
      <c r="A206" s="4">
        <f t="shared" si="8"/>
        <v>4.599999999999998</v>
      </c>
      <c r="B206" s="12">
        <f t="shared" si="6"/>
        <v>39.67781989978783</v>
      </c>
      <c r="C206" s="4">
        <f>IF($A206&lt;C$19/(2*PI()),COSH(SQRT(C$19^2-(2*PI()*'Freq res'!$A206)^2))/COSH(C$19),ABS(COS(SQRT((2*PI()*$A206)^2-C$19^2))/COSH(C$19)))</f>
        <v>0.027426536563301775</v>
      </c>
      <c r="D206" s="4">
        <f>C206*Imp!G$7</f>
        <v>0.009505313245688438</v>
      </c>
      <c r="E206" s="4">
        <f t="shared" si="7"/>
        <v>-40.440671329506074</v>
      </c>
    </row>
    <row r="207" spans="1:5" ht="12.75">
      <c r="A207" s="4">
        <f t="shared" si="8"/>
        <v>4.624999999999998</v>
      </c>
      <c r="B207" s="12">
        <f t="shared" si="6"/>
        <v>39.89346022533015</v>
      </c>
      <c r="C207" s="4">
        <f>IF($A207&lt;C$19/(2*PI()),COSH(SQRT(C$19^2-(2*PI()*'Freq res'!$A207)^2))/COSH(C$19),ABS(COS(SQRT((2*PI()*$A207)^2-C$19^2))/COSH(C$19)))</f>
        <v>0.02566429526632789</v>
      </c>
      <c r="D207" s="4">
        <f>C207*Imp!G$7</f>
        <v>0.008894566952456563</v>
      </c>
      <c r="E207" s="4">
        <f t="shared" si="7"/>
        <v>-41.017503829030474</v>
      </c>
    </row>
    <row r="208" spans="1:5" ht="12.75">
      <c r="A208" s="4">
        <f t="shared" si="8"/>
        <v>4.649999999999999</v>
      </c>
      <c r="B208" s="12">
        <f t="shared" si="6"/>
        <v>40.10910055087248</v>
      </c>
      <c r="C208" s="4">
        <f>IF($A208&lt;C$19/(2*PI()),COSH(SQRT(C$19^2-(2*PI()*'Freq res'!$A208)^2))/COSH(C$19),ABS(COS(SQRT((2*PI()*$A208)^2-C$19^2))/COSH(C$19)))</f>
        <v>0.023256649679544585</v>
      </c>
      <c r="D208" s="4">
        <f>C208*Imp!G$7</f>
        <v>0.008060140577323342</v>
      </c>
      <c r="E208" s="4">
        <f t="shared" si="7"/>
        <v>-41.87314767153242</v>
      </c>
    </row>
    <row r="209" spans="1:5" ht="12.75">
      <c r="A209" s="4">
        <f t="shared" si="8"/>
        <v>4.674999999999999</v>
      </c>
      <c r="B209" s="12">
        <f t="shared" si="6"/>
        <v>40.32474087641481</v>
      </c>
      <c r="C209" s="4">
        <f>IF($A209&lt;C$19/(2*PI()),COSH(SQRT(C$19^2-(2*PI()*'Freq res'!$A209)^2))/COSH(C$19),ABS(COS(SQRT((2*PI()*$A209)^2-C$19^2))/COSH(C$19)))</f>
        <v>0.02026437252711291</v>
      </c>
      <c r="D209" s="4">
        <f>C209*Imp!G$7</f>
        <v>0.007023096341492364</v>
      </c>
      <c r="E209" s="4">
        <f t="shared" si="7"/>
        <v>-43.069427479484226</v>
      </c>
    </row>
    <row r="210" spans="1:5" ht="12.75">
      <c r="A210" s="4">
        <f t="shared" si="8"/>
        <v>4.699999999999999</v>
      </c>
      <c r="B210" s="12">
        <f t="shared" si="6"/>
        <v>40.54038120195714</v>
      </c>
      <c r="C210" s="4">
        <f>IF($A210&lt;C$19/(2*PI()),COSH(SQRT(C$19^2-(2*PI()*'Freq res'!$A210)^2))/COSH(C$19),ABS(COS(SQRT((2*PI()*$A210)^2-C$19^2))/COSH(C$19)))</f>
        <v>0.016762897511123098</v>
      </c>
      <c r="D210" s="4">
        <f>C210*Imp!G$7</f>
        <v>0.005809577573925149</v>
      </c>
      <c r="E210" s="4">
        <f t="shared" si="7"/>
        <v>-44.717108897745646</v>
      </c>
    </row>
    <row r="211" spans="1:5" ht="12.75">
      <c r="A211" s="4">
        <f t="shared" si="8"/>
        <v>4.725</v>
      </c>
      <c r="B211" s="12">
        <f t="shared" si="6"/>
        <v>40.75602152749946</v>
      </c>
      <c r="C211" s="4">
        <f>IF($A211&lt;C$19/(2*PI()),COSH(SQRT(C$19^2-(2*PI()*'Freq res'!$A211)^2))/COSH(C$19),ABS(COS(SQRT((2*PI()*$A211)^2-C$19^2))/COSH(C$19)))</f>
        <v>0.012840412625879134</v>
      </c>
      <c r="D211" s="4">
        <f>C211*Imp!G$7</f>
        <v>0.004450147904427223</v>
      </c>
      <c r="E211" s="4">
        <f t="shared" si="7"/>
        <v>-47.03251109269982</v>
      </c>
    </row>
    <row r="212" spans="1:5" ht="12.75">
      <c r="A212" s="4">
        <f t="shared" si="8"/>
        <v>4.75</v>
      </c>
      <c r="B212" s="12">
        <f t="shared" si="6"/>
        <v>40.971661853041795</v>
      </c>
      <c r="C212" s="4">
        <f>IF($A212&lt;C$19/(2*PI()),COSH(SQRT(C$19^2-(2*PI()*'Freq res'!$A212)^2))/COSH(C$19),ABS(COS(SQRT((2*PI()*$A212)^2-C$19^2))/COSH(C$19)))</f>
        <v>0.008595635184693898</v>
      </c>
      <c r="D212" s="4">
        <f>C212*Imp!G$7</f>
        <v>0.00297902014669622</v>
      </c>
      <c r="E212" s="4">
        <f t="shared" si="7"/>
        <v>-50.518531194044805</v>
      </c>
    </row>
    <row r="213" spans="1:5" ht="12.75">
      <c r="A213" s="4">
        <f t="shared" si="8"/>
        <v>4.775</v>
      </c>
      <c r="B213" s="12">
        <f t="shared" si="6"/>
        <v>41.18730217858412</v>
      </c>
      <c r="C213" s="4">
        <f>IF($A213&lt;C$19/(2*PI()),COSH(SQRT(C$19^2-(2*PI()*'Freq res'!$A213)^2))/COSH(C$19),ABS(COS(SQRT((2*PI()*$A213)^2-C$19^2))/COSH(C$19)))</f>
        <v>0.004135324750021836</v>
      </c>
      <c r="D213" s="4">
        <f>C213*Imp!G$7</f>
        <v>0.0014331943455886983</v>
      </c>
      <c r="E213" s="4">
        <f t="shared" si="7"/>
        <v>-56.873898278671014</v>
      </c>
    </row>
    <row r="214" spans="1:5" ht="12.75">
      <c r="A214" s="4">
        <f t="shared" si="8"/>
        <v>4.800000000000001</v>
      </c>
      <c r="B214" s="12">
        <f>A214*C$12/SQRT(C$13)/1000000000/C$11</f>
        <v>41.40294250412646</v>
      </c>
      <c r="C214" s="4">
        <f>IF($A214&lt;C$19/(2*PI()),COSH(SQRT(C$19^2-(2*PI()*'Freq res'!$A214)^2))/COSH(C$19),ABS(COS(SQRT((2*PI()*$A214)^2-C$19^2))/COSH(C$19)))</f>
        <v>0.0004284033507074619</v>
      </c>
      <c r="D214" s="4">
        <f>C214*Imp!G$7</f>
        <v>0.00014847328734265533</v>
      </c>
      <c r="E214" s="4">
        <f t="shared" si="7"/>
        <v>-76.56703351322949</v>
      </c>
    </row>
    <row r="215" spans="1:5" ht="12.75">
      <c r="A215" s="4">
        <f t="shared" si="8"/>
        <v>4.825000000000001</v>
      </c>
      <c r="B215" s="12">
        <f>A215*C$12/SQRT(C$13)/1000000000/C$11</f>
        <v>41.618582829668775</v>
      </c>
      <c r="C215" s="4">
        <f>IF($A215&lt;C$19/(2*PI()),COSH(SQRT(C$19^2-(2*PI()*'Freq res'!$A215)^2))/COSH(C$19),ABS(COS(SQRT((2*PI()*$A215)^2-C$19^2))/COSH(C$19)))</f>
        <v>0.004980896328912442</v>
      </c>
      <c r="D215" s="4">
        <f>C215*Imp!G$7</f>
        <v>0.0017262471235235204</v>
      </c>
      <c r="E215" s="4">
        <f aca="true" t="shared" si="9" ref="E215:E222">20*LOG(D215)</f>
        <v>-55.25794064170755</v>
      </c>
    </row>
    <row r="216" spans="1:5" ht="12.75">
      <c r="A216" s="4">
        <f aca="true" t="shared" si="10" ref="A216:A222">0.025+A215</f>
        <v>4.850000000000001</v>
      </c>
      <c r="B216" s="12">
        <f>A216*C$12/SQRT(C$13)/1000000000/C$11</f>
        <v>41.834223155211106</v>
      </c>
      <c r="C216" s="4">
        <f>IF($A216&lt;C$19/(2*PI()),COSH(SQRT(C$19^2-(2*PI()*'Freq res'!$A216)^2))/COSH(C$19),ABS(COS(SQRT((2*PI()*$A216)^2-C$19^2))/COSH(C$19)))</f>
        <v>0.009407843250897293</v>
      </c>
      <c r="D216" s="4">
        <f>C216*Imp!G$7</f>
        <v>0.0032605100122546846</v>
      </c>
      <c r="E216" s="4">
        <f t="shared" si="9"/>
        <v>-49.73428923677781</v>
      </c>
    </row>
    <row r="217" spans="1:5" ht="12.75">
      <c r="A217" s="4">
        <f t="shared" si="10"/>
        <v>4.875000000000002</v>
      </c>
      <c r="B217" s="12">
        <f>A217*C$12/SQRT(C$13)/1000000000/C$11</f>
        <v>42.049863480753444</v>
      </c>
      <c r="C217" s="4">
        <f>IF($A217&lt;C$19/(2*PI()),COSH(SQRT(C$19^2-(2*PI()*'Freq res'!$A217)^2))/COSH(C$19),ABS(COS(SQRT((2*PI()*$A217)^2-C$19^2))/COSH(C$19)))</f>
        <v>0.01359814312289099</v>
      </c>
      <c r="D217" s="4">
        <f>C217*Imp!G$7</f>
        <v>0.00471275728324125</v>
      </c>
      <c r="E217" s="4">
        <f t="shared" si="9"/>
        <v>-46.53449853459033</v>
      </c>
    </row>
    <row r="218" spans="1:5" ht="12.75">
      <c r="A218" s="4">
        <f t="shared" si="10"/>
        <v>4.900000000000002</v>
      </c>
      <c r="B218" s="12">
        <f>A218*C$12/SQRT(C$13)/1000000000/C$11</f>
        <v>42.26550380629576</v>
      </c>
      <c r="C218" s="4">
        <f>IF($A218&lt;C$19/(2*PI()),COSH(SQRT(C$19^2-(2*PI()*'Freq res'!$A218)^2))/COSH(C$19),ABS(COS(SQRT((2*PI()*$A218)^2-C$19^2))/COSH(C$19)))</f>
        <v>0.017446689876145595</v>
      </c>
      <c r="D218" s="4">
        <f>C218*Imp!G$7</f>
        <v>0.00604656194887703</v>
      </c>
      <c r="E218" s="4">
        <f t="shared" si="9"/>
        <v>-44.369829865772815</v>
      </c>
    </row>
    <row r="219" spans="1:5" ht="12.75">
      <c r="A219" s="4">
        <f t="shared" si="10"/>
        <v>4.9250000000000025</v>
      </c>
      <c r="B219" s="12">
        <f>A219*C$12/SQRT(C$13)/1000000000/C$11</f>
        <v>42.481144131838086</v>
      </c>
      <c r="C219" s="4">
        <f>IF($A219&lt;C$19/(2*PI()),COSH(SQRT(C$19^2-(2*PI()*'Freq res'!$A219)^2))/COSH(C$19),ABS(COS(SQRT((2*PI()*$A219)^2-C$19^2))/COSH(C$19)))</f>
        <v>0.02085700455522567</v>
      </c>
      <c r="D219" s="4">
        <f>C219*Imp!G$7</f>
        <v>0.007228486951190305</v>
      </c>
      <c r="E219" s="4">
        <f t="shared" si="9"/>
        <v>-42.81905197254999</v>
      </c>
    </row>
    <row r="220" spans="1:5" ht="12.75">
      <c r="A220" s="4">
        <f t="shared" si="10"/>
        <v>4.950000000000003</v>
      </c>
      <c r="B220" s="12">
        <f>A220*C$12/SQRT(C$13)/1000000000/C$11</f>
        <v>42.696784457380424</v>
      </c>
      <c r="C220" s="4">
        <f>IF($A220&lt;C$19/(2*PI()),COSH(SQRT(C$19^2-(2*PI()*'Freq res'!$A220)^2))/COSH(C$19),ABS(COS(SQRT((2*PI()*$A220)^2-C$19^2))/COSH(C$19)))</f>
        <v>0.023743648925360062</v>
      </c>
      <c r="D220" s="4">
        <f>C220*Imp!G$7</f>
        <v>0.008228921654409251</v>
      </c>
      <c r="E220" s="4">
        <f t="shared" si="9"/>
        <v>-41.693141449395895</v>
      </c>
    </row>
    <row r="221" spans="1:5" ht="12.75">
      <c r="A221" s="4">
        <f t="shared" si="10"/>
        <v>4.975000000000003</v>
      </c>
      <c r="B221" s="12">
        <f>A221*C$12/SQRT(C$13)/1000000000/C$11</f>
        <v>42.91242478292274</v>
      </c>
      <c r="C221" s="4">
        <f>IF($A221&lt;C$19/(2*PI()),COSH(SQRT(C$19^2-(2*PI()*'Freq res'!$A221)^2))/COSH(C$19),ABS(COS(SQRT((2*PI()*$A221)^2-C$19^2))/COSH(C$19)))</f>
        <v>0.026034360267642123</v>
      </c>
      <c r="D221" s="4">
        <f>C221*Imp!G$7</f>
        <v>0.009022821708599001</v>
      </c>
      <c r="E221" s="4">
        <f t="shared" si="9"/>
        <v>-40.89315248455779</v>
      </c>
    </row>
    <row r="222" spans="1:5" ht="12.75">
      <c r="A222" s="4">
        <f t="shared" si="10"/>
        <v>5.0000000000000036</v>
      </c>
      <c r="B222" s="12">
        <f>A222*C$12/SQRT(C$13)/1000000000/C$11</f>
        <v>43.12806510846507</v>
      </c>
      <c r="C222" s="4">
        <f>IF($A222&lt;C$19/(2*PI()),COSH(SQRT(C$19^2-(2*PI()*'Freq res'!$A222)^2))/COSH(C$19),ABS(COS(SQRT((2*PI()*$A222)^2-C$19^2))/COSH(C$19)))</f>
        <v>0.027671854182665604</v>
      </c>
      <c r="D222" s="4">
        <f>C222*Imp!G$7</f>
        <v>0.009590333853790297</v>
      </c>
      <c r="E222" s="4">
        <f t="shared" si="9"/>
        <v>-40.36332548258216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9:J1010"/>
  <sheetViews>
    <sheetView workbookViewId="0" topLeftCell="A1">
      <selection activeCell="J12" sqref="J12"/>
    </sheetView>
  </sheetViews>
  <sheetFormatPr defaultColWidth="9.140625" defaultRowHeight="12.75"/>
  <cols>
    <col min="1" max="1" width="9.140625" style="15" customWidth="1"/>
    <col min="3" max="3" width="12.140625" style="0" customWidth="1"/>
    <col min="4" max="4" width="12.00390625" style="0" customWidth="1"/>
    <col min="6" max="7" width="12.00390625" style="0" customWidth="1"/>
  </cols>
  <sheetData>
    <row r="9" spans="1:8" ht="12.75">
      <c r="A9" s="16" t="s">
        <v>60</v>
      </c>
      <c r="B9" s="5" t="s">
        <v>61</v>
      </c>
      <c r="C9" s="5" t="s">
        <v>62</v>
      </c>
      <c r="D9" s="5" t="s">
        <v>63</v>
      </c>
      <c r="E9" s="5" t="s">
        <v>64</v>
      </c>
      <c r="F9" s="5" t="s">
        <v>65</v>
      </c>
      <c r="H9" s="5" t="s">
        <v>66</v>
      </c>
    </row>
    <row r="10" spans="1:8" ht="12.75">
      <c r="A10" s="15">
        <v>0</v>
      </c>
      <c r="B10" s="4">
        <f aca="true" t="shared" si="0" ref="B10:B22">SQRT(1-A10^2)</f>
        <v>1</v>
      </c>
      <c r="C10" s="4">
        <f>B10*Imp!$A$18</f>
        <v>4.238449063496802</v>
      </c>
      <c r="D10" s="4">
        <f aca="true" t="shared" si="1" ref="D10:D73">BESSELI(C10,1)</f>
        <v>12.122666073900485</v>
      </c>
      <c r="E10" s="4">
        <f aca="true" t="shared" si="2" ref="E10:E38">D10/C10</f>
        <v>2.860165568180511</v>
      </c>
      <c r="F10" s="4">
        <f>E10*$A$11</f>
        <v>0.002860165568180511</v>
      </c>
      <c r="H10">
        <v>0</v>
      </c>
    </row>
    <row r="11" spans="1:8" ht="12.75">
      <c r="A11" s="15">
        <v>0.001</v>
      </c>
      <c r="B11" s="4">
        <f t="shared" si="0"/>
        <v>0.999999499999875</v>
      </c>
      <c r="C11" s="4">
        <f>B11*Imp!$A$18</f>
        <v>4.2384469442717405</v>
      </c>
      <c r="D11" s="4">
        <f t="shared" si="1"/>
        <v>12.12264267697761</v>
      </c>
      <c r="E11" s="4">
        <f t="shared" si="2"/>
        <v>2.8601614781002174</v>
      </c>
      <c r="F11" s="4">
        <f>E11*$A$11</f>
        <v>0.0028601614781002174</v>
      </c>
      <c r="H11" s="4">
        <f>SUM($F$10:F11)</f>
        <v>0.005720327046280728</v>
      </c>
    </row>
    <row r="12" spans="1:8" ht="12.75">
      <c r="A12" s="15">
        <v>0.002</v>
      </c>
      <c r="B12" s="4">
        <f t="shared" si="0"/>
        <v>0.999997999998</v>
      </c>
      <c r="C12" s="4">
        <f>B12*Imp!$A$18</f>
        <v>4.2384405865901975</v>
      </c>
      <c r="D12" s="4">
        <f t="shared" si="1"/>
        <v>12.12257248641345</v>
      </c>
      <c r="E12" s="4">
        <f t="shared" si="2"/>
        <v>2.8601492078873267</v>
      </c>
      <c r="F12" s="4">
        <f aca="true" t="shared" si="3" ref="F12:F75">E12*$A$11</f>
        <v>0.002860149207887327</v>
      </c>
      <c r="H12" s="4">
        <f>SUM($F$10:F12)</f>
        <v>0.008580476254168055</v>
      </c>
    </row>
    <row r="13" spans="1:8" ht="12.75">
      <c r="A13" s="15">
        <v>0.003</v>
      </c>
      <c r="B13" s="4">
        <f t="shared" si="0"/>
        <v>0.9999954999898749</v>
      </c>
      <c r="C13" s="4">
        <f>B13*Imp!$A$18</f>
        <v>4.238429990433102</v>
      </c>
      <c r="D13" s="4">
        <f t="shared" si="1"/>
        <v>12.12245550282142</v>
      </c>
      <c r="E13" s="4">
        <f t="shared" si="2"/>
        <v>2.8601287576258145</v>
      </c>
      <c r="F13" s="4">
        <f t="shared" si="3"/>
        <v>0.0028601287576258145</v>
      </c>
      <c r="H13" s="4">
        <f>SUM($F$10:F13)</f>
        <v>0.01144060501179387</v>
      </c>
    </row>
    <row r="14" spans="1:8" ht="12.75">
      <c r="A14" s="15">
        <v>0.004</v>
      </c>
      <c r="B14" s="4">
        <f t="shared" si="0"/>
        <v>0.9999919999679997</v>
      </c>
      <c r="C14" s="4">
        <f>B14*Imp!$A$18</f>
        <v>4.238415155768662</v>
      </c>
      <c r="D14" s="4">
        <f t="shared" si="1"/>
        <v>12.122291727223827</v>
      </c>
      <c r="E14" s="4">
        <f t="shared" si="2"/>
        <v>2.8601001274556306</v>
      </c>
      <c r="F14" s="4">
        <f t="shared" si="3"/>
        <v>0.0028601001274556307</v>
      </c>
      <c r="H14" s="4">
        <f>SUM($F$10:F14)</f>
        <v>0.0143007051392495</v>
      </c>
    </row>
    <row r="15" spans="1:8" ht="12.75">
      <c r="A15" s="15">
        <v>0.005</v>
      </c>
      <c r="B15" s="4">
        <f t="shared" si="0"/>
        <v>0.999987499921874</v>
      </c>
      <c r="C15" s="4">
        <f>B15*Imp!$A$18</f>
        <v>4.2383960825523745</v>
      </c>
      <c r="D15" s="4">
        <f t="shared" si="1"/>
        <v>12.12208116105192</v>
      </c>
      <c r="E15" s="4">
        <f t="shared" si="2"/>
        <v>2.8600633175727097</v>
      </c>
      <c r="F15" s="4">
        <f t="shared" si="3"/>
        <v>0.00286006331757271</v>
      </c>
      <c r="H15" s="4">
        <f>SUM($F$10:F15)</f>
        <v>0.01716076845682221</v>
      </c>
    </row>
    <row r="16" spans="1:8" ht="12.75">
      <c r="A16" s="15">
        <v>0.006</v>
      </c>
      <c r="B16" s="4">
        <f t="shared" si="0"/>
        <v>0.9999819998379971</v>
      </c>
      <c r="C16" s="4">
        <f>B16*Imp!$A$18</f>
        <v>4.238372770727017</v>
      </c>
      <c r="D16" s="4">
        <f t="shared" si="1"/>
        <v>12.121823806145835</v>
      </c>
      <c r="E16" s="4">
        <f t="shared" si="2"/>
        <v>2.8600183282289615</v>
      </c>
      <c r="F16" s="4">
        <f t="shared" si="3"/>
        <v>0.0028600183282289616</v>
      </c>
      <c r="H16" s="4">
        <f>SUM($F$10:F16)</f>
        <v>0.02002078678505117</v>
      </c>
    </row>
    <row r="17" spans="1:8" ht="12.75">
      <c r="A17" s="15">
        <v>0.007</v>
      </c>
      <c r="B17" s="4">
        <f t="shared" si="0"/>
        <v>0.9999754996998677</v>
      </c>
      <c r="C17" s="4">
        <f>B17*Imp!$A$18</f>
        <v>4.238345220222651</v>
      </c>
      <c r="D17" s="4">
        <f t="shared" si="1"/>
        <v>12.121519664754592</v>
      </c>
      <c r="E17" s="4">
        <f t="shared" si="2"/>
        <v>2.859965159732274</v>
      </c>
      <c r="F17" s="4">
        <f t="shared" si="3"/>
        <v>0.002859965159732274</v>
      </c>
      <c r="H17" s="4">
        <f>SUM($F$10:F17)</f>
        <v>0.022880751944783444</v>
      </c>
    </row>
    <row r="18" spans="1:8" ht="12.75">
      <c r="A18" s="15">
        <v>0.008</v>
      </c>
      <c r="B18" s="4">
        <f t="shared" si="0"/>
        <v>0.9999679994879836</v>
      </c>
      <c r="C18" s="4">
        <f>B18*Imp!$A$18</f>
        <v>4.238313430956614</v>
      </c>
      <c r="D18" s="4">
        <f t="shared" si="1"/>
        <v>12.121168739536031</v>
      </c>
      <c r="E18" s="4">
        <f t="shared" si="2"/>
        <v>2.8599038124465013</v>
      </c>
      <c r="F18" s="4">
        <f t="shared" si="3"/>
        <v>0.002859903812446501</v>
      </c>
      <c r="H18" s="4">
        <f>SUM($F$10:F18)</f>
        <v>0.025740655757229943</v>
      </c>
    </row>
    <row r="19" spans="1:8" ht="12.75">
      <c r="A19" s="15">
        <v>0.009</v>
      </c>
      <c r="B19" s="4">
        <f t="shared" si="0"/>
        <v>0.9999594991798418</v>
      </c>
      <c r="C19" s="4">
        <f>B19*Imp!$A$18</f>
        <v>4.238277402833532</v>
      </c>
      <c r="D19" s="4">
        <f t="shared" si="1"/>
        <v>12.120771033556858</v>
      </c>
      <c r="E19" s="4">
        <f t="shared" si="2"/>
        <v>2.8598342867914748</v>
      </c>
      <c r="F19" s="4">
        <f t="shared" si="3"/>
        <v>0.002859834286791475</v>
      </c>
      <c r="H19" s="4">
        <f>SUM($F$10:F19)</f>
        <v>0.028600490044021418</v>
      </c>
    </row>
    <row r="20" spans="1:8" ht="12.75">
      <c r="A20" s="15">
        <v>0.01</v>
      </c>
      <c r="B20" s="4">
        <f t="shared" si="0"/>
        <v>0.9999499987499375</v>
      </c>
      <c r="C20" s="4">
        <f>B20*Imp!$A$18</f>
        <v>4.238237135745301</v>
      </c>
      <c r="D20" s="4">
        <f t="shared" si="1"/>
        <v>12.120326550292502</v>
      </c>
      <c r="E20" s="4">
        <f t="shared" si="2"/>
        <v>2.8597565832429814</v>
      </c>
      <c r="F20" s="4">
        <f t="shared" si="3"/>
        <v>0.0028597565832429814</v>
      </c>
      <c r="H20" s="4">
        <f>SUM($F$10:F20)</f>
        <v>0.031460246627264404</v>
      </c>
    </row>
    <row r="21" spans="1:8" ht="12.75">
      <c r="A21" s="15">
        <v>0.011</v>
      </c>
      <c r="B21" s="4">
        <f t="shared" si="0"/>
        <v>0.9999394981697642</v>
      </c>
      <c r="C21" s="4">
        <f>B21*Imp!$A$18</f>
        <v>4.238192629571099</v>
      </c>
      <c r="D21" s="4">
        <f t="shared" si="1"/>
        <v>12.119835293627174</v>
      </c>
      <c r="E21" s="4">
        <f t="shared" si="2"/>
        <v>2.859670702332775</v>
      </c>
      <c r="F21" s="4">
        <f t="shared" si="3"/>
        <v>0.002859670702332775</v>
      </c>
      <c r="H21" s="4">
        <f>SUM($F$10:F21)</f>
        <v>0.034319917329597174</v>
      </c>
    </row>
    <row r="22" spans="1:8" ht="12.75">
      <c r="A22" s="15">
        <v>0.012</v>
      </c>
      <c r="B22" s="4">
        <f t="shared" si="0"/>
        <v>0.9999279974078134</v>
      </c>
      <c r="C22" s="4">
        <f>B22*Imp!$A$18</f>
        <v>4.238143884177379</v>
      </c>
      <c r="D22" s="4">
        <f t="shared" si="1"/>
        <v>12.119297267853806</v>
      </c>
      <c r="E22" s="4">
        <f t="shared" si="2"/>
        <v>2.8595766446485698</v>
      </c>
      <c r="F22" s="4">
        <f t="shared" si="3"/>
        <v>0.0028595766446485697</v>
      </c>
      <c r="H22" s="4">
        <f>SUM($F$10:F22)</f>
        <v>0.03717949397424575</v>
      </c>
    </row>
    <row r="23" spans="1:8" ht="12.75">
      <c r="A23" s="15">
        <v>0.013</v>
      </c>
      <c r="B23" s="4">
        <f aca="true" t="shared" si="4" ref="B23:B86">SQRT(1-A23^2)</f>
        <v>0.9999154964295733</v>
      </c>
      <c r="C23" s="4">
        <f>B23*Imp!$A$18</f>
        <v>4.238090899417864</v>
      </c>
      <c r="D23" s="4">
        <f t="shared" si="1"/>
        <v>12.118712477673899</v>
      </c>
      <c r="E23" s="4">
        <f t="shared" si="2"/>
        <v>2.8594744108340153</v>
      </c>
      <c r="F23" s="4">
        <f t="shared" si="3"/>
        <v>0.0028594744108340155</v>
      </c>
      <c r="H23" s="4">
        <f>SUM($F$10:F23)</f>
        <v>0.040038968385079754</v>
      </c>
    </row>
    <row r="24" spans="1:8" ht="12.75">
      <c r="A24" s="15">
        <v>0.014</v>
      </c>
      <c r="B24" s="4">
        <f t="shared" si="4"/>
        <v>0.9999019951975293</v>
      </c>
      <c r="C24" s="4">
        <f>B24*Imp!$A$18</f>
        <v>4.2380336751335514</v>
      </c>
      <c r="D24" s="4">
        <f t="shared" si="1"/>
        <v>12.11808092819762</v>
      </c>
      <c r="E24" s="4">
        <f t="shared" si="2"/>
        <v>2.8593640015887196</v>
      </c>
      <c r="F24" s="4">
        <f t="shared" si="3"/>
        <v>0.0028593640015887197</v>
      </c>
      <c r="H24" s="4">
        <f>SUM($F$10:F24)</f>
        <v>0.04289833238666847</v>
      </c>
    </row>
    <row r="25" spans="1:8" ht="12.75">
      <c r="A25" s="15">
        <v>0.015</v>
      </c>
      <c r="B25" s="4">
        <f t="shared" si="4"/>
        <v>0.9998874936711629</v>
      </c>
      <c r="C25" s="4">
        <f>B25*Imp!$A$18</f>
        <v>4.237972211152705</v>
      </c>
      <c r="D25" s="4">
        <f t="shared" si="1"/>
        <v>12.11740262494364</v>
      </c>
      <c r="E25" s="4">
        <f t="shared" si="2"/>
        <v>2.859245417668223</v>
      </c>
      <c r="F25" s="4">
        <f t="shared" si="3"/>
        <v>0.002859245417668223</v>
      </c>
      <c r="H25" s="4">
        <f>SUM($F$10:F25)</f>
        <v>0.0457575778043367</v>
      </c>
    </row>
    <row r="26" spans="1:8" ht="12.75">
      <c r="A26" s="15">
        <v>0.016</v>
      </c>
      <c r="B26" s="4">
        <f t="shared" si="4"/>
        <v>0.9998719918069512</v>
      </c>
      <c r="C26" s="4">
        <f>B26*Imp!$A$18</f>
        <v>4.237906507290854</v>
      </c>
      <c r="D26" s="4">
        <f t="shared" si="1"/>
        <v>12.116677573839086</v>
      </c>
      <c r="E26" s="4">
        <f t="shared" si="2"/>
        <v>2.859118659883994</v>
      </c>
      <c r="F26" s="4">
        <f t="shared" si="3"/>
        <v>0.002859118659883994</v>
      </c>
      <c r="H26" s="4">
        <f>SUM($F$10:F26)</f>
        <v>0.04861669646422069</v>
      </c>
    </row>
    <row r="27" spans="1:8" ht="12.75">
      <c r="A27" s="15">
        <v>0.017</v>
      </c>
      <c r="B27" s="4">
        <f t="shared" si="4"/>
        <v>0.9998554895583661</v>
      </c>
      <c r="C27" s="4">
        <f>B27*Imp!$A$18</f>
        <v>4.237836563350793</v>
      </c>
      <c r="D27" s="4">
        <f t="shared" si="1"/>
        <v>12.115905781219494</v>
      </c>
      <c r="E27" s="4">
        <f t="shared" si="2"/>
        <v>2.858983729103425</v>
      </c>
      <c r="F27" s="4">
        <f t="shared" si="3"/>
        <v>0.002858983729103425</v>
      </c>
      <c r="H27" s="4">
        <f>SUM($F$10:F27)</f>
        <v>0.051475680193324116</v>
      </c>
    </row>
    <row r="28" spans="1:8" ht="12.75">
      <c r="A28" s="15">
        <v>0.018</v>
      </c>
      <c r="B28" s="4">
        <f t="shared" si="4"/>
        <v>0.9998379868758738</v>
      </c>
      <c r="C28" s="4">
        <f>B28*Imp!$A$18</f>
        <v>4.237762379122575</v>
      </c>
      <c r="D28" s="4">
        <f t="shared" si="1"/>
        <v>12.115087253828737</v>
      </c>
      <c r="E28" s="4">
        <f t="shared" si="2"/>
        <v>2.8588406262498265</v>
      </c>
      <c r="F28" s="4">
        <f t="shared" si="3"/>
        <v>0.0028588406262498264</v>
      </c>
      <c r="H28" s="4">
        <f>SUM($F$10:F28)</f>
        <v>0.05433452081957395</v>
      </c>
    </row>
    <row r="29" spans="1:8" ht="12.75">
      <c r="A29" s="15">
        <v>0.019</v>
      </c>
      <c r="B29" s="4">
        <f t="shared" si="4"/>
        <v>0.999819483706934</v>
      </c>
      <c r="C29" s="4">
        <f>B29*Imp!$A$18</f>
        <v>4.23768395438351</v>
      </c>
      <c r="D29" s="4">
        <f t="shared" si="1"/>
        <v>12.114221998818897</v>
      </c>
      <c r="E29" s="4">
        <f t="shared" si="2"/>
        <v>2.858689352302407</v>
      </c>
      <c r="F29" s="4">
        <f t="shared" si="3"/>
        <v>0.002858689352302407</v>
      </c>
      <c r="H29" s="4">
        <f>SUM($F$10:F29)</f>
        <v>0.057193210171876355</v>
      </c>
    </row>
    <row r="30" spans="1:8" ht="12.75">
      <c r="A30" s="15">
        <v>0.02</v>
      </c>
      <c r="B30" s="4">
        <f t="shared" si="4"/>
        <v>0.999799979995999</v>
      </c>
      <c r="C30" s="4">
        <f>B30*Imp!$A$18</f>
        <v>4.237601288898163</v>
      </c>
      <c r="D30" s="4">
        <f t="shared" si="1"/>
        <v>12.113310023750277</v>
      </c>
      <c r="E30" s="4">
        <f t="shared" si="2"/>
        <v>2.858529908296283</v>
      </c>
      <c r="F30" s="4">
        <f t="shared" si="3"/>
        <v>0.002858529908296283</v>
      </c>
      <c r="H30" s="4">
        <f>SUM($F$10:F30)</f>
        <v>0.06005174008017264</v>
      </c>
    </row>
    <row r="31" spans="1:8" ht="12.75">
      <c r="A31" s="15">
        <v>0.021</v>
      </c>
      <c r="B31" s="4">
        <f t="shared" si="4"/>
        <v>0.9997794756845131</v>
      </c>
      <c r="C31" s="4">
        <f>B31*Imp!$A$18</f>
        <v>4.237514382418348</v>
      </c>
      <c r="D31" s="4">
        <f t="shared" si="1"/>
        <v>12.1123513365912</v>
      </c>
      <c r="E31" s="4">
        <f t="shared" si="2"/>
        <v>2.8583622953224492</v>
      </c>
      <c r="F31" s="4">
        <f t="shared" si="3"/>
        <v>0.0028583622953224494</v>
      </c>
      <c r="H31" s="4">
        <f>SUM($F$10:F31)</f>
        <v>0.06291010237549509</v>
      </c>
    </row>
    <row r="32" spans="1:8" ht="12.75">
      <c r="A32" s="15">
        <v>0.022</v>
      </c>
      <c r="B32" s="4">
        <f t="shared" si="4"/>
        <v>0.9997579707109115</v>
      </c>
      <c r="C32" s="4">
        <f>B32*Imp!$A$18</f>
        <v>4.237423234683126</v>
      </c>
      <c r="D32" s="4">
        <f t="shared" si="1"/>
        <v>12.111345945718003</v>
      </c>
      <c r="E32" s="4">
        <f t="shared" si="2"/>
        <v>2.858186514527782</v>
      </c>
      <c r="F32" s="4">
        <f t="shared" si="3"/>
        <v>0.002858186514527782</v>
      </c>
      <c r="H32" s="4">
        <f>SUM($F$10:F32)</f>
        <v>0.06576828889002287</v>
      </c>
    </row>
    <row r="33" spans="1:8" ht="12.75">
      <c r="A33" s="15">
        <v>0.023</v>
      </c>
      <c r="B33" s="4">
        <f t="shared" si="4"/>
        <v>0.9997354650106197</v>
      </c>
      <c r="C33" s="4">
        <f>B33*Imp!$A$18</f>
        <v>4.2373278454188</v>
      </c>
      <c r="D33" s="4">
        <f t="shared" si="1"/>
        <v>12.110293859914893</v>
      </c>
      <c r="E33" s="4">
        <f t="shared" si="2"/>
        <v>2.858002567115021</v>
      </c>
      <c r="F33" s="4">
        <f t="shared" si="3"/>
        <v>0.0028580025671150213</v>
      </c>
      <c r="H33" s="4">
        <f>SUM($F$10:F33)</f>
        <v>0.06862629145713789</v>
      </c>
    </row>
    <row r="34" spans="1:8" ht="12.75">
      <c r="A34" s="15">
        <v>0.024</v>
      </c>
      <c r="B34" s="4">
        <f t="shared" si="4"/>
        <v>0.9997119585160518</v>
      </c>
      <c r="C34" s="4">
        <f>B34*Imp!$A$18</f>
        <v>4.237228214338913</v>
      </c>
      <c r="D34" s="4">
        <f t="shared" si="1"/>
        <v>12.10919508837386</v>
      </c>
      <c r="E34" s="4">
        <f t="shared" si="2"/>
        <v>2.8578104543427627</v>
      </c>
      <c r="F34" s="4">
        <f t="shared" si="3"/>
        <v>0.0028578104543427628</v>
      </c>
      <c r="H34" s="4">
        <f>SUM($F$10:F34)</f>
        <v>0.07148410191148065</v>
      </c>
    </row>
    <row r="35" spans="1:8" ht="12.75">
      <c r="A35" s="15">
        <v>0.025</v>
      </c>
      <c r="B35" s="4">
        <f t="shared" si="4"/>
        <v>0.9996874511566103</v>
      </c>
      <c r="C35" s="4">
        <f>B35*Imp!$A$18</f>
        <v>4.23712434114424</v>
      </c>
      <c r="D35" s="4">
        <f t="shared" si="1"/>
        <v>12.108049640694585</v>
      </c>
      <c r="E35" s="4">
        <f t="shared" si="2"/>
        <v>2.8576101775254474</v>
      </c>
      <c r="F35" s="4">
        <f t="shared" si="3"/>
        <v>0.0028576101775254475</v>
      </c>
      <c r="H35" s="4">
        <f>SUM($F$10:F35)</f>
        <v>0.0743417120890061</v>
      </c>
    </row>
    <row r="36" spans="1:8" ht="12.75">
      <c r="A36" s="15">
        <v>0.026</v>
      </c>
      <c r="B36" s="4">
        <f t="shared" si="4"/>
        <v>0.9996619428586846</v>
      </c>
      <c r="C36" s="4">
        <f>B36*Imp!$A$18</f>
        <v>4.237016225522785</v>
      </c>
      <c r="D36" s="4">
        <f t="shared" si="1"/>
        <v>12.106857526884271</v>
      </c>
      <c r="E36" s="4">
        <f t="shared" si="2"/>
        <v>2.8574017380333405</v>
      </c>
      <c r="F36" s="4">
        <f t="shared" si="3"/>
        <v>0.0028574017380333405</v>
      </c>
      <c r="H36" s="4">
        <f>SUM($F$10:F36)</f>
        <v>0.07719911382703944</v>
      </c>
    </row>
    <row r="37" spans="1:8" ht="12.75">
      <c r="A37" s="15">
        <v>0.027</v>
      </c>
      <c r="B37" s="4">
        <f t="shared" si="4"/>
        <v>0.9996354335456502</v>
      </c>
      <c r="C37" s="4">
        <f>B37*Imp!$A$18</f>
        <v>4.23690386714978</v>
      </c>
      <c r="D37" s="4">
        <f t="shared" si="1"/>
        <v>12.105618757357606</v>
      </c>
      <c r="E37" s="4">
        <f t="shared" si="2"/>
        <v>2.8571851372925323</v>
      </c>
      <c r="F37" s="4">
        <f t="shared" si="3"/>
        <v>0.0028571851372925323</v>
      </c>
      <c r="H37" s="4">
        <f>SUM($F$10:F37)</f>
        <v>0.08005629896433197</v>
      </c>
    </row>
    <row r="38" spans="1:8" ht="12.75">
      <c r="A38" s="15">
        <v>0.028</v>
      </c>
      <c r="B38" s="4">
        <f t="shared" si="4"/>
        <v>0.9996079231378671</v>
      </c>
      <c r="C38" s="4">
        <f>B38*Imp!$A$18</f>
        <v>4.236787265687676</v>
      </c>
      <c r="D38" s="4">
        <f t="shared" si="1"/>
        <v>12.104333342936595</v>
      </c>
      <c r="E38" s="4">
        <f t="shared" si="2"/>
        <v>2.8569603767849157</v>
      </c>
      <c r="F38" s="4">
        <f t="shared" si="3"/>
        <v>0.0028569603767849157</v>
      </c>
      <c r="H38" s="4">
        <f>SUM($F$10:F38)</f>
        <v>0.08291325934111689</v>
      </c>
    </row>
    <row r="39" spans="1:8" ht="12.75">
      <c r="A39" s="15">
        <v>0.029</v>
      </c>
      <c r="B39" s="4">
        <f t="shared" si="4"/>
        <v>0.999579411552679</v>
      </c>
      <c r="C39" s="4">
        <f>B39*Imp!$A$18</f>
        <v>4.236666420786136</v>
      </c>
      <c r="D39" s="4">
        <f t="shared" si="1"/>
        <v>12.103001294850419</v>
      </c>
      <c r="E39" s="4">
        <f aca="true" t="shared" si="5" ref="E39:E102">D39/C39</f>
        <v>2.8567274580481703</v>
      </c>
      <c r="F39" s="4">
        <f t="shared" si="3"/>
        <v>0.0028567274580481705</v>
      </c>
      <c r="H39" s="4">
        <f>SUM($F$10:F39)</f>
        <v>0.08576998679916506</v>
      </c>
    </row>
    <row r="40" spans="1:8" ht="12.75">
      <c r="A40" s="15">
        <v>0.03</v>
      </c>
      <c r="B40" s="4">
        <f t="shared" si="4"/>
        <v>0.9995498987044118</v>
      </c>
      <c r="C40" s="4">
        <f>B40*Imp!$A$18</f>
        <v>4.236541332082037</v>
      </c>
      <c r="D40" s="4">
        <f t="shared" si="1"/>
        <v>12.101622624735363</v>
      </c>
      <c r="E40" s="4">
        <f t="shared" si="5"/>
        <v>2.85648638267576</v>
      </c>
      <c r="F40" s="4">
        <f t="shared" si="3"/>
        <v>0.00285648638267576</v>
      </c>
      <c r="H40" s="4">
        <f>SUM($F$10:F40)</f>
        <v>0.08862647318184082</v>
      </c>
    </row>
    <row r="41" spans="1:8" ht="12.75">
      <c r="A41" s="15">
        <v>0.031</v>
      </c>
      <c r="B41" s="4">
        <f t="shared" si="4"/>
        <v>0.9995193845043727</v>
      </c>
      <c r="C41" s="4">
        <f>B41*Imp!$A$18</f>
        <v>4.236411999199459</v>
      </c>
      <c r="D41" s="4">
        <f t="shared" si="1"/>
        <v>12.100197344634616</v>
      </c>
      <c r="E41" s="4">
        <f t="shared" si="5"/>
        <v>2.856237152316902</v>
      </c>
      <c r="F41" s="4">
        <f t="shared" si="3"/>
        <v>0.002856237152316902</v>
      </c>
      <c r="H41" s="4">
        <f>SUM($F$10:F41)</f>
        <v>0.09148271033415772</v>
      </c>
    </row>
    <row r="42" spans="1:8" ht="12.75">
      <c r="A42" s="15">
        <v>0.032</v>
      </c>
      <c r="B42" s="4">
        <f t="shared" si="4"/>
        <v>0.9994878688608482</v>
      </c>
      <c r="C42" s="4">
        <f>B42*Imp!$A$18</f>
        <v>4.2362784217496765</v>
      </c>
      <c r="D42" s="4">
        <f t="shared" si="1"/>
        <v>12.09872546699815</v>
      </c>
      <c r="E42" s="4">
        <f t="shared" si="5"/>
        <v>2.8559797686765616</v>
      </c>
      <c r="F42" s="4">
        <f t="shared" si="3"/>
        <v>0.0028559797686765614</v>
      </c>
      <c r="H42" s="4">
        <f>SUM($F$10:F42)</f>
        <v>0.09433869010283429</v>
      </c>
    </row>
    <row r="43" spans="1:8" ht="12.75">
      <c r="A43" s="15">
        <v>0.033</v>
      </c>
      <c r="B43" s="4">
        <f t="shared" si="4"/>
        <v>0.9994553516791033</v>
      </c>
      <c r="C43" s="4">
        <f>B43*Imp!$A$18</f>
        <v>4.236140599331162</v>
      </c>
      <c r="D43" s="4">
        <f t="shared" si="1"/>
        <v>12.097207004682614</v>
      </c>
      <c r="E43" s="4">
        <f t="shared" si="5"/>
        <v>2.855714233515437</v>
      </c>
      <c r="F43" s="4">
        <f t="shared" si="3"/>
        <v>0.002855714233515437</v>
      </c>
      <c r="H43" s="4">
        <f>SUM($F$10:F43)</f>
        <v>0.09719440433634972</v>
      </c>
    </row>
    <row r="44" spans="1:8" ht="12.75">
      <c r="A44" s="15">
        <v>0.034</v>
      </c>
      <c r="B44" s="4">
        <f t="shared" si="4"/>
        <v>0.9994218328613799</v>
      </c>
      <c r="C44" s="4">
        <f>B44*Imp!$A$18</f>
        <v>4.235998531529573</v>
      </c>
      <c r="D44" s="4">
        <f t="shared" si="1"/>
        <v>12.095641970951123</v>
      </c>
      <c r="E44" s="4">
        <f t="shared" si="5"/>
        <v>2.855440548649935</v>
      </c>
      <c r="F44" s="4">
        <f t="shared" si="3"/>
        <v>0.0028554405486499353</v>
      </c>
      <c r="H44" s="4">
        <f>SUM($F$10:F44)</f>
        <v>0.10004984488499966</v>
      </c>
    </row>
    <row r="45" spans="1:8" ht="12.75">
      <c r="A45" s="15">
        <v>0.035</v>
      </c>
      <c r="B45" s="4">
        <f t="shared" si="4"/>
        <v>0.9993873123068954</v>
      </c>
      <c r="C45" s="4">
        <f>B45*Imp!$A$18</f>
        <v>4.2358522179177465</v>
      </c>
      <c r="D45" s="4">
        <f t="shared" si="1"/>
        <v>12.094030379473164</v>
      </c>
      <c r="E45" s="4">
        <f t="shared" si="5"/>
        <v>2.8551587159521654</v>
      </c>
      <c r="F45" s="4">
        <f t="shared" si="3"/>
        <v>0.0028551587159521656</v>
      </c>
      <c r="H45" s="4">
        <f>SUM($F$10:F45)</f>
        <v>0.10290500360095182</v>
      </c>
    </row>
    <row r="46" spans="1:8" ht="12.75">
      <c r="A46" s="15">
        <v>0.036</v>
      </c>
      <c r="B46" s="4">
        <f t="shared" si="4"/>
        <v>0.9993517899118408</v>
      </c>
      <c r="C46" s="4">
        <f>B46*Imp!$A$18</f>
        <v>4.235701658055694</v>
      </c>
      <c r="D46" s="4">
        <f t="shared" si="1"/>
        <v>12.092372244324379</v>
      </c>
      <c r="E46" s="4">
        <f t="shared" si="5"/>
        <v>2.8548687373499098</v>
      </c>
      <c r="F46" s="4">
        <f t="shared" si="3"/>
        <v>0.00285486873734991</v>
      </c>
      <c r="H46" s="4">
        <f>SUM($F$10:F46)</f>
        <v>0.10575987233830174</v>
      </c>
    </row>
    <row r="47" spans="1:8" ht="12.75">
      <c r="A47" s="15">
        <v>0.037</v>
      </c>
      <c r="B47" s="4">
        <f t="shared" si="4"/>
        <v>0.9993152655693798</v>
      </c>
      <c r="C47" s="4">
        <f>B47*Imp!$A$18</f>
        <v>4.235546851490596</v>
      </c>
      <c r="D47" s="4">
        <f t="shared" si="1"/>
        <v>12.090667579986448</v>
      </c>
      <c r="E47" s="4">
        <f t="shared" si="5"/>
        <v>2.854570614826616</v>
      </c>
      <c r="F47" s="4">
        <f t="shared" si="3"/>
        <v>0.002854570614826616</v>
      </c>
      <c r="H47" s="4">
        <f>SUM($F$10:F47)</f>
        <v>0.10861444295312836</v>
      </c>
    </row>
    <row r="48" spans="1:8" ht="12.75">
      <c r="A48" s="15">
        <v>0.038</v>
      </c>
      <c r="B48" s="4">
        <f t="shared" si="4"/>
        <v>0.9992777391696465</v>
      </c>
      <c r="C48" s="4">
        <f>B48*Imp!$A$18</f>
        <v>4.23538779775679</v>
      </c>
      <c r="D48" s="4">
        <f t="shared" si="1"/>
        <v>12.088916401346875</v>
      </c>
      <c r="E48" s="4">
        <f t="shared" si="5"/>
        <v>2.854264350421369</v>
      </c>
      <c r="F48" s="4">
        <f t="shared" si="3"/>
        <v>0.002854264350421369</v>
      </c>
      <c r="H48" s="4">
        <f>SUM($F$10:F48)</f>
        <v>0.11146870730354973</v>
      </c>
    </row>
    <row r="49" spans="1:8" ht="12.75">
      <c r="A49" s="15">
        <v>0.039</v>
      </c>
      <c r="B49" s="4">
        <f t="shared" si="4"/>
        <v>0.9992392105997442</v>
      </c>
      <c r="C49" s="4">
        <f>B49*Imp!$A$18</f>
        <v>4.2352244963757695</v>
      </c>
      <c r="D49" s="4">
        <f t="shared" si="1"/>
        <v>12.087118723698868</v>
      </c>
      <c r="E49" s="4">
        <f t="shared" si="5"/>
        <v>2.853949946228881</v>
      </c>
      <c r="F49" s="4">
        <f t="shared" si="3"/>
        <v>0.002853949946228881</v>
      </c>
      <c r="H49" s="4">
        <f>SUM($F$10:F49)</f>
        <v>0.11432265724977861</v>
      </c>
    </row>
    <row r="50" spans="1:8" ht="12.75">
      <c r="A50" s="15">
        <v>0.04</v>
      </c>
      <c r="B50" s="4">
        <f t="shared" si="4"/>
        <v>0.9991996797437437</v>
      </c>
      <c r="C50" s="4">
        <f>B50*Imp!$A$18</f>
        <v>4.235056946856175</v>
      </c>
      <c r="D50" s="4">
        <f t="shared" si="1"/>
        <v>12.085274562741112</v>
      </c>
      <c r="E50" s="4">
        <f t="shared" si="5"/>
        <v>2.853627404399466</v>
      </c>
      <c r="F50" s="4">
        <f t="shared" si="3"/>
        <v>0.002853627404399466</v>
      </c>
      <c r="H50" s="4">
        <f>SUM($F$10:F50)</f>
        <v>0.11717628465417808</v>
      </c>
    </row>
    <row r="51" spans="1:8" ht="12.75">
      <c r="A51" s="15">
        <v>0.041</v>
      </c>
      <c r="B51" s="4">
        <f t="shared" si="4"/>
        <v>0.9991591464826812</v>
      </c>
      <c r="C51" s="4">
        <f>B51*Imp!$A$18</f>
        <v>4.234885148693784</v>
      </c>
      <c r="D51" s="4">
        <f t="shared" si="1"/>
        <v>12.083383934577615</v>
      </c>
      <c r="E51" s="4">
        <f t="shared" si="5"/>
        <v>2.85329672713902</v>
      </c>
      <c r="F51" s="4">
        <f t="shared" si="3"/>
        <v>0.00285329672713902</v>
      </c>
      <c r="H51" s="4">
        <f>SUM($F$10:F51)</f>
        <v>0.1200295813813171</v>
      </c>
    </row>
    <row r="52" spans="1:8" ht="12.75">
      <c r="A52" s="15">
        <v>0.042</v>
      </c>
      <c r="B52" s="4">
        <f t="shared" si="4"/>
        <v>0.9991176106945568</v>
      </c>
      <c r="C52" s="4">
        <f>B52*Imp!$A$18</f>
        <v>4.234709101371506</v>
      </c>
      <c r="D52" s="4">
        <f t="shared" si="1"/>
        <v>12.081446855717507</v>
      </c>
      <c r="E52" s="4">
        <f t="shared" si="5"/>
        <v>2.852957916709003</v>
      </c>
      <c r="F52" s="4">
        <f t="shared" si="3"/>
        <v>0.002852957916709003</v>
      </c>
      <c r="H52" s="4">
        <f>SUM($F$10:F52)</f>
        <v>0.1228825392980261</v>
      </c>
    </row>
    <row r="53" spans="1:8" ht="12.75">
      <c r="A53" s="15">
        <v>0.043</v>
      </c>
      <c r="B53" s="4">
        <f t="shared" si="4"/>
        <v>0.9990750722543327</v>
      </c>
      <c r="C53" s="4">
        <f>B53*Imp!$A$18</f>
        <v>4.234528804359376</v>
      </c>
      <c r="D53" s="4">
        <f t="shared" si="1"/>
        <v>12.079463343074863</v>
      </c>
      <c r="E53" s="4">
        <f t="shared" si="5"/>
        <v>2.852610975426418</v>
      </c>
      <c r="F53" s="4">
        <f t="shared" si="3"/>
        <v>0.0028526109754264182</v>
      </c>
      <c r="H53" s="4">
        <f>SUM($F$10:F53)</f>
        <v>0.1257351502734525</v>
      </c>
    </row>
    <row r="54" spans="1:8" ht="12.75">
      <c r="A54" s="15">
        <v>0.044</v>
      </c>
      <c r="B54" s="4">
        <f t="shared" si="4"/>
        <v>0.9990315310339308</v>
      </c>
      <c r="C54" s="4">
        <f>B54*Imp!$A$18</f>
        <v>4.23434425711454</v>
      </c>
      <c r="D54" s="4">
        <f t="shared" si="1"/>
        <v>12.077433413968484</v>
      </c>
      <c r="E54" s="4">
        <f t="shared" si="5"/>
        <v>2.8522559056637857</v>
      </c>
      <c r="F54" s="4">
        <f t="shared" si="3"/>
        <v>0.002852255905663786</v>
      </c>
      <c r="H54" s="4">
        <f>SUM($F$10:F54)</f>
        <v>0.1285874061791163</v>
      </c>
    </row>
    <row r="55" spans="1:8" ht="12.75">
      <c r="A55" s="15">
        <v>0.045</v>
      </c>
      <c r="B55" s="4">
        <f t="shared" si="4"/>
        <v>0.9989869869022319</v>
      </c>
      <c r="C55" s="4">
        <f>B55*Imp!$A$18</f>
        <v>4.234155459081256</v>
      </c>
      <c r="D55" s="4">
        <f t="shared" si="1"/>
        <v>12.0753570861217</v>
      </c>
      <c r="E55" s="4">
        <f t="shared" si="5"/>
        <v>2.851892709849123</v>
      </c>
      <c r="F55" s="4">
        <f t="shared" si="3"/>
        <v>0.002851892709849123</v>
      </c>
      <c r="H55" s="4">
        <f>SUM($F$10:F55)</f>
        <v>0.1314392988889654</v>
      </c>
    </row>
    <row r="56" spans="1:8" ht="12.75">
      <c r="A56" s="15">
        <v>0.046</v>
      </c>
      <c r="B56" s="4">
        <f t="shared" si="4"/>
        <v>0.9989414397250722</v>
      </c>
      <c r="C56" s="4">
        <f>B56*Imp!$A$18</f>
        <v>4.2339624096908794</v>
      </c>
      <c r="D56" s="4">
        <f t="shared" si="1"/>
        <v>12.073234377662194</v>
      </c>
      <c r="E56" s="4">
        <f t="shared" si="5"/>
        <v>2.851521390465925</v>
      </c>
      <c r="F56" s="4">
        <f t="shared" si="3"/>
        <v>0.002851521390465925</v>
      </c>
      <c r="H56" s="4">
        <f>SUM($F$10:F56)</f>
        <v>0.13429082027943134</v>
      </c>
    </row>
    <row r="57" spans="1:8" ht="12.75">
      <c r="A57" s="15">
        <v>0.047</v>
      </c>
      <c r="B57" s="4">
        <f t="shared" si="4"/>
        <v>0.9988948893652425</v>
      </c>
      <c r="C57" s="4">
        <f>B57*Imp!$A$18</f>
        <v>4.233765108361854</v>
      </c>
      <c r="D57" s="4">
        <f t="shared" si="1"/>
        <v>12.071065307121733</v>
      </c>
      <c r="E57" s="4">
        <f t="shared" si="5"/>
        <v>2.851141950053134</v>
      </c>
      <c r="F57" s="4">
        <f t="shared" si="3"/>
        <v>0.002851141950053134</v>
      </c>
      <c r="H57" s="4">
        <f>SUM($F$10:F57)</f>
        <v>0.13714196222948447</v>
      </c>
    </row>
    <row r="58" spans="1:8" ht="12.75">
      <c r="A58" s="15">
        <v>0.048</v>
      </c>
      <c r="B58" s="4">
        <f t="shared" si="4"/>
        <v>0.9988473356824856</v>
      </c>
      <c r="C58" s="4">
        <f>B58*Imp!$A$18</f>
        <v>4.233563554499707</v>
      </c>
      <c r="D58" s="4">
        <f t="shared" si="1"/>
        <v>12.068849893436013</v>
      </c>
      <c r="E58" s="4">
        <f t="shared" si="5"/>
        <v>2.850754391205124</v>
      </c>
      <c r="F58" s="4">
        <f t="shared" si="3"/>
        <v>0.0028507543912051243</v>
      </c>
      <c r="H58" s="4">
        <f>SUM($F$10:F58)</f>
        <v>0.1399927166206896</v>
      </c>
    </row>
    <row r="59" spans="1:8" ht="12.75">
      <c r="A59" s="15">
        <v>0.049</v>
      </c>
      <c r="B59" s="4">
        <f t="shared" si="4"/>
        <v>0.9987987785334942</v>
      </c>
      <c r="C59" s="4">
        <f>B59*Imp!$A$18</f>
        <v>4.233357747497038</v>
      </c>
      <c r="D59" s="4">
        <f t="shared" si="1"/>
        <v>12.066588155944393</v>
      </c>
      <c r="E59" s="4">
        <f t="shared" si="5"/>
        <v>2.85035871657167</v>
      </c>
      <c r="F59" s="4">
        <f t="shared" si="3"/>
        <v>0.00285035871657167</v>
      </c>
      <c r="H59" s="4">
        <f>SUM($F$10:F59)</f>
        <v>0.14284307533726126</v>
      </c>
    </row>
    <row r="60" spans="1:8" ht="12.75">
      <c r="A60" s="15">
        <v>0.05</v>
      </c>
      <c r="B60" s="4">
        <f t="shared" si="4"/>
        <v>0.998749217771909</v>
      </c>
      <c r="C60" s="4">
        <f>B60*Imp!$A$18</f>
        <v>4.233147686733511</v>
      </c>
      <c r="D60" s="4">
        <f t="shared" si="1"/>
        <v>12.064280114389694</v>
      </c>
      <c r="E60" s="4">
        <f t="shared" si="5"/>
        <v>2.8499549288579256</v>
      </c>
      <c r="F60" s="4">
        <f t="shared" si="3"/>
        <v>0.0028499549288579255</v>
      </c>
      <c r="H60" s="4">
        <f>SUM($F$10:F60)</f>
        <v>0.14569303026611918</v>
      </c>
    </row>
    <row r="61" spans="1:8" ht="12.75">
      <c r="A61" s="15">
        <v>0.051</v>
      </c>
      <c r="B61" s="4">
        <f t="shared" si="4"/>
        <v>0.998698653248316</v>
      </c>
      <c r="C61" s="4">
        <f>B61*Imp!$A$18</f>
        <v>4.232933371575842</v>
      </c>
      <c r="D61" s="4">
        <f t="shared" si="1"/>
        <v>12.061925788917979</v>
      </c>
      <c r="E61" s="4">
        <f t="shared" si="5"/>
        <v>2.849543030824402</v>
      </c>
      <c r="F61" s="4">
        <f t="shared" si="3"/>
        <v>0.002849543030824402</v>
      </c>
      <c r="H61" s="4">
        <f>SUM($F$10:F61)</f>
        <v>0.1485425732969436</v>
      </c>
    </row>
    <row r="62" spans="1:8" ht="12.75">
      <c r="A62" s="15">
        <v>0.052</v>
      </c>
      <c r="B62" s="4">
        <f t="shared" si="4"/>
        <v>0.9986470848102447</v>
      </c>
      <c r="C62" s="4">
        <f>B62*Imp!$A$18</f>
        <v>4.232714801377792</v>
      </c>
      <c r="D62" s="4">
        <f t="shared" si="1"/>
        <v>12.059525200078246</v>
      </c>
      <c r="E62" s="4">
        <f t="shared" si="5"/>
        <v>2.8491230252869264</v>
      </c>
      <c r="F62" s="4">
        <f t="shared" si="3"/>
        <v>0.0028491230252869265</v>
      </c>
      <c r="H62" s="4">
        <f>SUM($F$10:F62)</f>
        <v>0.1513916963222305</v>
      </c>
    </row>
    <row r="63" spans="1:8" ht="12.75">
      <c r="A63" s="15">
        <v>0.053</v>
      </c>
      <c r="B63" s="4">
        <f t="shared" si="4"/>
        <v>0.9985945123021657</v>
      </c>
      <c r="C63" s="4">
        <f>B63*Imp!$A$18</f>
        <v>4.232491975480159</v>
      </c>
      <c r="D63" s="4">
        <f t="shared" si="1"/>
        <v>12.057078368822314</v>
      </c>
      <c r="E63" s="4">
        <f t="shared" si="5"/>
        <v>2.8486949151166403</v>
      </c>
      <c r="F63" s="4">
        <f t="shared" si="3"/>
        <v>0.00284869491511664</v>
      </c>
      <c r="H63" s="4">
        <f>SUM($F$10:F63)</f>
        <v>0.15424039123734715</v>
      </c>
    </row>
    <row r="64" spans="1:8" ht="12.75">
      <c r="A64" s="15">
        <v>0.054</v>
      </c>
      <c r="B64" s="4">
        <f t="shared" si="4"/>
        <v>0.998540935565488</v>
      </c>
      <c r="C64" s="4">
        <f>B64*Imp!$A$18</f>
        <v>4.232264893210763</v>
      </c>
      <c r="D64" s="4">
        <f t="shared" si="1"/>
        <v>12.054585316504467</v>
      </c>
      <c r="E64" s="4">
        <f t="shared" si="5"/>
        <v>2.8482587032399533</v>
      </c>
      <c r="F64" s="4">
        <f t="shared" si="3"/>
        <v>0.0028482587032399535</v>
      </c>
      <c r="H64" s="4">
        <f>SUM($F$10:F64)</f>
        <v>0.1570886499405871</v>
      </c>
    </row>
    <row r="65" spans="1:8" ht="12.75">
      <c r="A65" s="15">
        <v>0.055</v>
      </c>
      <c r="B65" s="4">
        <f t="shared" si="4"/>
        <v>0.9984863544385572</v>
      </c>
      <c r="C65" s="4">
        <f>B65*Imp!$A$18</f>
        <v>4.232033553884438</v>
      </c>
      <c r="D65" s="4">
        <f t="shared" si="1"/>
        <v>12.05204606488124</v>
      </c>
      <c r="E65" s="4">
        <f t="shared" si="5"/>
        <v>2.847814392638518</v>
      </c>
      <c r="F65" s="4">
        <f t="shared" si="3"/>
        <v>0.002847814392638518</v>
      </c>
      <c r="H65" s="4">
        <f>SUM($F$10:F65)</f>
        <v>0.15993646433322561</v>
      </c>
    </row>
    <row r="66" spans="1:8" ht="12.75">
      <c r="A66" s="15">
        <v>0.056</v>
      </c>
      <c r="B66" s="4">
        <f t="shared" si="4"/>
        <v>0.9984307687566525</v>
      </c>
      <c r="C66" s="4">
        <f>B66*Imp!$A$18</f>
        <v>4.2317979568030255</v>
      </c>
      <c r="D66" s="4">
        <f t="shared" si="1"/>
        <v>12.0494606361112</v>
      </c>
      <c r="E66" s="4">
        <f t="shared" si="5"/>
        <v>2.8473619863492123</v>
      </c>
      <c r="F66" s="4">
        <f t="shared" si="3"/>
        <v>0.0028473619863492125</v>
      </c>
      <c r="H66" s="4">
        <f>SUM($F$10:F66)</f>
        <v>0.16278382631957483</v>
      </c>
    </row>
    <row r="67" spans="1:8" ht="12.75">
      <c r="A67" s="15">
        <v>0.057</v>
      </c>
      <c r="B67" s="4">
        <f t="shared" si="4"/>
        <v>0.9983741783519845</v>
      </c>
      <c r="C67" s="4">
        <f>B67*Imp!$A$18</f>
        <v>4.231558101255358</v>
      </c>
      <c r="D67" s="4">
        <f t="shared" si="1"/>
        <v>12.046829052754644</v>
      </c>
      <c r="E67" s="4">
        <f t="shared" si="5"/>
        <v>2.846901487464101</v>
      </c>
      <c r="F67" s="4">
        <f t="shared" si="3"/>
        <v>0.002846901487464101</v>
      </c>
      <c r="H67" s="4">
        <f>SUM($F$10:F67)</f>
        <v>0.16563072780703894</v>
      </c>
    </row>
    <row r="68" spans="1:8" ht="12.75">
      <c r="A68" s="15">
        <v>0.058</v>
      </c>
      <c r="B68" s="4">
        <f t="shared" si="4"/>
        <v>0.9983165830536924</v>
      </c>
      <c r="C68" s="4">
        <f>B68*Imp!$A$18</f>
        <v>4.231313986517249</v>
      </c>
      <c r="D68" s="4">
        <f t="shared" si="1"/>
        <v>12.044151337773338</v>
      </c>
      <c r="E68" s="4">
        <f t="shared" si="5"/>
        <v>2.846432899130408</v>
      </c>
      <c r="F68" s="4">
        <f t="shared" si="3"/>
        <v>0.002846432899130408</v>
      </c>
      <c r="H68" s="4">
        <f>SUM($F$10:F68)</f>
        <v>0.16847716070616936</v>
      </c>
    </row>
    <row r="69" spans="1:8" ht="12.75">
      <c r="A69" s="15">
        <v>0.059</v>
      </c>
      <c r="B69" s="4">
        <f t="shared" si="4"/>
        <v>0.998257982687842</v>
      </c>
      <c r="C69" s="4">
        <f>B69*Imp!$A$18</f>
        <v>4.23106561185149</v>
      </c>
      <c r="D69" s="4">
        <f t="shared" si="1"/>
        <v>12.041427514530298</v>
      </c>
      <c r="E69" s="4">
        <f t="shared" si="5"/>
        <v>2.8459562245504952</v>
      </c>
      <c r="F69" s="4">
        <f t="shared" si="3"/>
        <v>0.002845956224550495</v>
      </c>
      <c r="H69" s="4">
        <f>SUM($F$10:F69)</f>
        <v>0.17132311693071986</v>
      </c>
    </row>
    <row r="70" spans="1:8" ht="12.75">
      <c r="A70" s="15">
        <v>0.06</v>
      </c>
      <c r="B70" s="4">
        <f t="shared" si="4"/>
        <v>0.9981983770774224</v>
      </c>
      <c r="C70" s="4">
        <f>B70*Imp!$A$18</f>
        <v>4.230812976507829</v>
      </c>
      <c r="D70" s="4">
        <f t="shared" si="1"/>
        <v>12.038657606789462</v>
      </c>
      <c r="E70" s="4">
        <f t="shared" si="5"/>
        <v>2.8454714669818224</v>
      </c>
      <c r="F70" s="4">
        <f t="shared" si="3"/>
        <v>0.0028454714669818226</v>
      </c>
      <c r="H70" s="4">
        <f>SUM($F$10:F70)</f>
        <v>0.1741685883977017</v>
      </c>
    </row>
    <row r="71" spans="1:8" ht="12.75">
      <c r="A71" s="15">
        <v>0.061</v>
      </c>
      <c r="B71" s="4">
        <f t="shared" si="4"/>
        <v>0.9981377660423435</v>
      </c>
      <c r="C71" s="4">
        <f>B71*Imp!$A$18</f>
        <v>4.230556079722961</v>
      </c>
      <c r="D71" s="4">
        <f t="shared" si="1"/>
        <v>12.035841638715418</v>
      </c>
      <c r="E71" s="4">
        <f t="shared" si="5"/>
        <v>2.8449786297369184</v>
      </c>
      <c r="F71" s="4">
        <f t="shared" si="3"/>
        <v>0.0028449786297369186</v>
      </c>
      <c r="H71" s="4">
        <f>SUM($F$10:F71)</f>
        <v>0.17701356702743862</v>
      </c>
    </row>
    <row r="72" spans="1:8" ht="12.75">
      <c r="A72" s="15">
        <v>0.062</v>
      </c>
      <c r="B72" s="4">
        <f t="shared" si="4"/>
        <v>0.9980761493994333</v>
      </c>
      <c r="C72" s="4">
        <f>B72*Imp!$A$18</f>
        <v>4.230294920720522</v>
      </c>
      <c r="D72" s="4">
        <f t="shared" si="1"/>
        <v>12.032979634873163</v>
      </c>
      <c r="E72" s="4">
        <f t="shared" si="5"/>
        <v>2.8444777161833565</v>
      </c>
      <c r="F72" s="4">
        <f t="shared" si="3"/>
        <v>0.0028444777161833567</v>
      </c>
      <c r="H72" s="4">
        <f>SUM($F$10:F72)</f>
        <v>0.17985804474362196</v>
      </c>
    </row>
    <row r="73" spans="1:8" ht="12.75">
      <c r="A73" s="15">
        <v>0.063</v>
      </c>
      <c r="B73" s="4">
        <f t="shared" si="4"/>
        <v>0.9980135269624355</v>
      </c>
      <c r="C73" s="4">
        <f>B73*Imp!$A$18</f>
        <v>4.230029498711075</v>
      </c>
      <c r="D73" s="4">
        <f t="shared" si="1"/>
        <v>12.030071620227794</v>
      </c>
      <c r="E73" s="4">
        <f t="shared" si="5"/>
        <v>2.843968729743718</v>
      </c>
      <c r="F73" s="4">
        <f t="shared" si="3"/>
        <v>0.0028439687297437182</v>
      </c>
      <c r="H73" s="4">
        <f>SUM($F$10:F73)</f>
        <v>0.18270201347336568</v>
      </c>
    </row>
    <row r="74" spans="1:8" ht="12.75">
      <c r="A74" s="15">
        <v>0.064</v>
      </c>
      <c r="B74" s="4">
        <f t="shared" si="4"/>
        <v>0.997949898542006</v>
      </c>
      <c r="C74" s="4">
        <f>B74*Imp!$A$18</f>
        <v>4.229759812892094</v>
      </c>
      <c r="D74" s="4">
        <f aca="true" t="shared" si="6" ref="D74:D137">BESSELI(C74,1)</f>
        <v>12.027117620144184</v>
      </c>
      <c r="E74" s="4">
        <f t="shared" si="5"/>
        <v>2.8434516738955575</v>
      </c>
      <c r="F74" s="4">
        <f t="shared" si="3"/>
        <v>0.0028434516738955577</v>
      </c>
      <c r="H74" s="4">
        <f>SUM($F$10:F74)</f>
        <v>0.18554546514726122</v>
      </c>
    </row>
    <row r="75" spans="1:8" ht="12.75">
      <c r="A75" s="15">
        <v>0.065</v>
      </c>
      <c r="B75" s="4">
        <f t="shared" si="4"/>
        <v>0.9978852639457103</v>
      </c>
      <c r="C75" s="4">
        <f>B75*Imp!$A$18</f>
        <v>4.229485862447954</v>
      </c>
      <c r="D75" s="4">
        <f t="shared" si="6"/>
        <v>12.024117660386754</v>
      </c>
      <c r="E75" s="4">
        <f t="shared" si="5"/>
        <v>2.8429265521713787</v>
      </c>
      <c r="F75" s="4">
        <f t="shared" si="3"/>
        <v>0.002842926552171379</v>
      </c>
      <c r="H75" s="4">
        <f>SUM($F$10:F75)</f>
        <v>0.1883883916994326</v>
      </c>
    </row>
    <row r="76" spans="1:8" ht="12.75">
      <c r="A76" s="15">
        <v>0.066</v>
      </c>
      <c r="B76" s="4">
        <f t="shared" si="4"/>
        <v>0.997819622978021</v>
      </c>
      <c r="C76" s="4">
        <f>B76*Imp!$A$18</f>
        <v>4.229207646549924</v>
      </c>
      <c r="D76" s="4">
        <f t="shared" si="6"/>
        <v>12.02107176711912</v>
      </c>
      <c r="E76" s="4">
        <f t="shared" si="5"/>
        <v>2.842393368158594</v>
      </c>
      <c r="F76" s="4">
        <f aca="true" t="shared" si="7" ref="F76:F139">E76*$A$11</f>
        <v>0.002842393368158594</v>
      </c>
      <c r="H76" s="4">
        <f>SUM($F$10:F76)</f>
        <v>0.1912307850675912</v>
      </c>
    </row>
    <row r="77" spans="1:8" ht="12.75">
      <c r="A77" s="15">
        <v>0.067</v>
      </c>
      <c r="B77" s="4">
        <f t="shared" si="4"/>
        <v>0.997752975440314</v>
      </c>
      <c r="C77" s="4">
        <f>B77*Imp!$A$18</f>
        <v>4.228925164356147</v>
      </c>
      <c r="D77" s="4">
        <f t="shared" si="6"/>
        <v>12.017979966903805</v>
      </c>
      <c r="E77" s="4">
        <f t="shared" si="5"/>
        <v>2.8418521254994924</v>
      </c>
      <c r="F77" s="4">
        <f t="shared" si="7"/>
        <v>0.0028418521254994925</v>
      </c>
      <c r="H77" s="4">
        <f>SUM($F$10:F77)</f>
        <v>0.1940726371930907</v>
      </c>
    </row>
    <row r="78" spans="1:8" ht="12.75">
      <c r="A78" s="15">
        <v>0.068</v>
      </c>
      <c r="B78" s="4">
        <f t="shared" si="4"/>
        <v>0.9976853211308664</v>
      </c>
      <c r="C78" s="4">
        <f>B78*Imp!$A$18</f>
        <v>4.228638415011627</v>
      </c>
      <c r="D78" s="4">
        <f t="shared" si="6"/>
        <v>12.014842286701926</v>
      </c>
      <c r="E78" s="4">
        <f t="shared" si="5"/>
        <v>2.841302827891207</v>
      </c>
      <c r="F78" s="4">
        <f t="shared" si="7"/>
        <v>0.002841302827891207</v>
      </c>
      <c r="H78" s="4">
        <f>SUM($F$10:F78)</f>
        <v>0.19691394002098192</v>
      </c>
    </row>
    <row r="79" spans="1:8" ht="12.75">
      <c r="A79" s="15">
        <v>0.069</v>
      </c>
      <c r="B79" s="4">
        <f t="shared" si="4"/>
        <v>0.9976166598448524</v>
      </c>
      <c r="C79" s="4">
        <f>B79*Imp!$A$18</f>
        <v>4.228347397648222</v>
      </c>
      <c r="D79" s="4">
        <f t="shared" si="6"/>
        <v>12.011658753872885</v>
      </c>
      <c r="E79" s="4">
        <f t="shared" si="5"/>
        <v>2.840745479085679</v>
      </c>
      <c r="F79" s="4">
        <f t="shared" si="7"/>
        <v>0.002840745479085679</v>
      </c>
      <c r="H79" s="4">
        <f>SUM($F$10:F79)</f>
        <v>0.19975468550006759</v>
      </c>
    </row>
    <row r="80" spans="1:8" ht="12.75">
      <c r="A80" s="15">
        <v>0.07</v>
      </c>
      <c r="B80" s="4">
        <f t="shared" si="4"/>
        <v>0.9975469913743412</v>
      </c>
      <c r="C80" s="4">
        <f>B80*Imp!$A$18</f>
        <v>4.2280521113846286</v>
      </c>
      <c r="D80" s="4">
        <f t="shared" si="6"/>
        <v>12.008429396174046</v>
      </c>
      <c r="E80" s="4">
        <f t="shared" si="5"/>
        <v>2.8401800828896246</v>
      </c>
      <c r="F80" s="4">
        <f t="shared" si="7"/>
        <v>0.0028401800828896247</v>
      </c>
      <c r="H80" s="4">
        <f>SUM($F$10:F80)</f>
        <v>0.20259486558295722</v>
      </c>
    </row>
    <row r="81" spans="1:8" ht="12.75">
      <c r="A81" s="15">
        <v>0.071</v>
      </c>
      <c r="B81" s="4">
        <f t="shared" si="4"/>
        <v>0.9974763155082932</v>
      </c>
      <c r="C81" s="4">
        <f>B81*Imp!$A$18</f>
        <v>4.227752555326366</v>
      </c>
      <c r="D81" s="4">
        <f t="shared" si="6"/>
        <v>12.005154241760435</v>
      </c>
      <c r="E81" s="4">
        <f t="shared" si="5"/>
        <v>2.839606643164499</v>
      </c>
      <c r="F81" s="4">
        <f t="shared" si="7"/>
        <v>0.002839606643164499</v>
      </c>
      <c r="H81" s="4">
        <f>SUM($F$10:F81)</f>
        <v>0.2054344722261217</v>
      </c>
    </row>
    <row r="82" spans="1:8" ht="12.75">
      <c r="A82" s="15">
        <v>0.072</v>
      </c>
      <c r="B82" s="4">
        <f t="shared" si="4"/>
        <v>0.9974046320325568</v>
      </c>
      <c r="C82" s="4">
        <f>B82*Imp!$A$18</f>
        <v>4.227448728565762</v>
      </c>
      <c r="D82" s="4">
        <f t="shared" si="6"/>
        <v>12.001833319184348</v>
      </c>
      <c r="E82" s="4">
        <f t="shared" si="5"/>
        <v>2.839025163826454</v>
      </c>
      <c r="F82" s="4">
        <f t="shared" si="7"/>
        <v>0.002839025163826454</v>
      </c>
      <c r="H82" s="4">
        <f>SUM($F$10:F82)</f>
        <v>0.20827349738994816</v>
      </c>
    </row>
    <row r="83" spans="1:8" ht="12.75">
      <c r="A83" s="15">
        <v>0.073</v>
      </c>
      <c r="B83" s="4">
        <f t="shared" si="4"/>
        <v>0.9973319407298655</v>
      </c>
      <c r="C83" s="4">
        <f>B83*Imp!$A$18</f>
        <v>4.227140630181946</v>
      </c>
      <c r="D83" s="4">
        <f t="shared" si="6"/>
        <v>11.998466657395102</v>
      </c>
      <c r="E83" s="4">
        <f t="shared" si="5"/>
        <v>2.8384356488463127</v>
      </c>
      <c r="F83" s="4">
        <f t="shared" si="7"/>
        <v>0.002838435648846313</v>
      </c>
      <c r="H83" s="4">
        <f>SUM($F$10:F83)</f>
        <v>0.21111193303879447</v>
      </c>
    </row>
    <row r="84" spans="1:8" ht="12.75">
      <c r="A84" s="15">
        <v>0.074</v>
      </c>
      <c r="B84" s="4">
        <f t="shared" si="4"/>
        <v>0.9972582413798343</v>
      </c>
      <c r="C84" s="4">
        <f>B84*Imp!$A$18</f>
        <v>4.226828259240826</v>
      </c>
      <c r="D84" s="4">
        <f t="shared" si="6"/>
        <v>11.995054285738645</v>
      </c>
      <c r="E84" s="4">
        <f t="shared" si="5"/>
        <v>2.8378381022495236</v>
      </c>
      <c r="F84" s="4">
        <f t="shared" si="7"/>
        <v>0.0028378381022495236</v>
      </c>
      <c r="H84" s="4">
        <f>SUM($F$10:F84)</f>
        <v>0.213949771141044</v>
      </c>
    </row>
    <row r="85" spans="1:8" ht="12.75">
      <c r="A85" s="15">
        <v>0.075</v>
      </c>
      <c r="B85" s="4">
        <f t="shared" si="4"/>
        <v>0.9971835337589565</v>
      </c>
      <c r="C85" s="4">
        <f>B85*Imp!$A$18</f>
        <v>4.226511614795081</v>
      </c>
      <c r="D85" s="4">
        <f t="shared" si="6"/>
        <v>11.991596233957212</v>
      </c>
      <c r="E85" s="4">
        <f t="shared" si="5"/>
        <v>2.837232528116125</v>
      </c>
      <c r="F85" s="4">
        <f t="shared" si="7"/>
        <v>0.002837232528116125</v>
      </c>
      <c r="H85" s="4">
        <f>SUM($F$10:F85)</f>
        <v>0.21678700366916012</v>
      </c>
    </row>
    <row r="86" spans="1:8" ht="12.75">
      <c r="A86" s="15">
        <v>0.076</v>
      </c>
      <c r="B86" s="4">
        <f t="shared" si="4"/>
        <v>0.9971078176406</v>
      </c>
      <c r="C86" s="4">
        <f>B86*Imp!$A$18</f>
        <v>4.22619069588414</v>
      </c>
      <c r="D86" s="4">
        <f t="shared" si="6"/>
        <v>11.988092532188999</v>
      </c>
      <c r="E86" s="4">
        <f t="shared" si="5"/>
        <v>2.8366189305807055</v>
      </c>
      <c r="F86" s="4">
        <f t="shared" si="7"/>
        <v>0.0028366189305807053</v>
      </c>
      <c r="H86" s="4">
        <f>SUM($F$10:F86)</f>
        <v>0.21962362259974083</v>
      </c>
    </row>
    <row r="87" spans="1:8" ht="12.75">
      <c r="A87" s="15">
        <v>0.077</v>
      </c>
      <c r="B87" s="4">
        <f aca="true" t="shared" si="8" ref="B87:B150">SQRT(1-A87^2)</f>
        <v>0.9970310927950041</v>
      </c>
      <c r="C87" s="4">
        <f>B87*Imp!$A$18</f>
        <v>4.225865501534178</v>
      </c>
      <c r="D87" s="4">
        <f t="shared" si="6"/>
        <v>11.984543210967828</v>
      </c>
      <c r="E87" s="4">
        <f t="shared" si="5"/>
        <v>2.835997313832374</v>
      </c>
      <c r="F87" s="4">
        <f t="shared" si="7"/>
        <v>0.0028359973138323744</v>
      </c>
      <c r="H87" s="4">
        <f>SUM($F$10:F87)</f>
        <v>0.22245961991357321</v>
      </c>
    </row>
    <row r="88" spans="1:8" ht="12.75">
      <c r="A88" s="15">
        <v>0.078</v>
      </c>
      <c r="B88" s="4">
        <f t="shared" si="8"/>
        <v>0.996953358989276</v>
      </c>
      <c r="C88" s="4">
        <f>B88*Imp!$A$18</f>
        <v>4.225536030758088</v>
      </c>
      <c r="D88" s="4">
        <f t="shared" si="6"/>
        <v>11.980948301222726</v>
      </c>
      <c r="E88" s="4">
        <f t="shared" si="5"/>
        <v>2.8353676821147045</v>
      </c>
      <c r="F88" s="4">
        <f t="shared" si="7"/>
        <v>0.0028353676821147047</v>
      </c>
      <c r="H88" s="4">
        <f>SUM($F$10:F88)</f>
        <v>0.22529498759568792</v>
      </c>
    </row>
    <row r="89" spans="1:8" ht="12.75">
      <c r="A89" s="15">
        <v>0.079</v>
      </c>
      <c r="B89" s="4">
        <f t="shared" si="8"/>
        <v>0.9968746159873868</v>
      </c>
      <c r="C89" s="4">
        <f>B89*Imp!$A$18</f>
        <v>4.225202282555474</v>
      </c>
      <c r="D89" s="4">
        <f t="shared" si="6"/>
        <v>11.977307834277642</v>
      </c>
      <c r="E89" s="4">
        <f t="shared" si="5"/>
        <v>2.834730039725711</v>
      </c>
      <c r="F89" s="4">
        <f t="shared" si="7"/>
        <v>0.002834730039725711</v>
      </c>
      <c r="H89" s="4">
        <f>SUM($F$10:F89)</f>
        <v>0.22812971763541362</v>
      </c>
    </row>
    <row r="90" spans="1:8" ht="12.75">
      <c r="A90" s="15">
        <v>0.08</v>
      </c>
      <c r="B90" s="4">
        <f t="shared" si="8"/>
        <v>0.996794863550169</v>
      </c>
      <c r="C90" s="4">
        <f>B90*Imp!$A$18</f>
        <v>4.224864255912636</v>
      </c>
      <c r="D90" s="4">
        <f t="shared" si="6"/>
        <v>11.973621841851049</v>
      </c>
      <c r="E90" s="4">
        <f t="shared" si="5"/>
        <v>2.8340843910178033</v>
      </c>
      <c r="F90" s="4">
        <f t="shared" si="7"/>
        <v>0.0028340843910178034</v>
      </c>
      <c r="H90" s="4">
        <f>SUM($F$10:F90)</f>
        <v>0.23096380202643144</v>
      </c>
    </row>
    <row r="91" spans="1:8" ht="12.75">
      <c r="A91" s="15">
        <v>0.081</v>
      </c>
      <c r="B91" s="4">
        <f t="shared" si="8"/>
        <v>0.9967141014353113</v>
      </c>
      <c r="C91" s="4">
        <f>B91*Imp!$A$18</f>
        <v>4.2245219498025515</v>
      </c>
      <c r="D91" s="4">
        <f t="shared" si="6"/>
        <v>11.96989035605555</v>
      </c>
      <c r="E91" s="4">
        <f t="shared" si="5"/>
        <v>2.833430740397741</v>
      </c>
      <c r="F91" s="4">
        <f t="shared" si="7"/>
        <v>0.002833430740397741</v>
      </c>
      <c r="H91" s="4">
        <f>SUM($F$10:F91)</f>
        <v>0.23379723276682918</v>
      </c>
    </row>
    <row r="92" spans="1:8" ht="12.75">
      <c r="A92" s="15">
        <v>0.082</v>
      </c>
      <c r="B92" s="4">
        <f t="shared" si="8"/>
        <v>0.996632329397356</v>
      </c>
      <c r="C92" s="4">
        <f>B92*Imp!$A$18</f>
        <v>4.22417536318486</v>
      </c>
      <c r="D92" s="4">
        <f t="shared" si="6"/>
        <v>11.966113409397536</v>
      </c>
      <c r="E92" s="4">
        <f t="shared" si="5"/>
        <v>2.8327690923265942</v>
      </c>
      <c r="F92" s="4">
        <f t="shared" si="7"/>
        <v>0.0028327690923265945</v>
      </c>
      <c r="H92" s="4">
        <f>SUM($F$10:F92)</f>
        <v>0.23663000185915578</v>
      </c>
    </row>
    <row r="93" spans="1:8" ht="12.75">
      <c r="A93" s="15">
        <v>0.083</v>
      </c>
      <c r="B93" s="4">
        <f t="shared" si="8"/>
        <v>0.9965495471876951</v>
      </c>
      <c r="C93" s="4">
        <f>B93*Imp!$A$18</f>
        <v>4.223824495005848</v>
      </c>
      <c r="D93" s="4">
        <f t="shared" si="6"/>
        <v>11.962291034776825</v>
      </c>
      <c r="E93" s="4">
        <f t="shared" si="5"/>
        <v>2.8320994513197126</v>
      </c>
      <c r="F93" s="4">
        <f t="shared" si="7"/>
        <v>0.0028320994513197128</v>
      </c>
      <c r="H93" s="4">
        <f>SUM($F$10:F93)</f>
        <v>0.2394621013104755</v>
      </c>
    </row>
    <row r="94" spans="1:8" ht="12.75">
      <c r="A94" s="15">
        <v>0.084</v>
      </c>
      <c r="B94" s="4">
        <f t="shared" si="8"/>
        <v>0.9964657545545658</v>
      </c>
      <c r="C94" s="4">
        <f>B94*Imp!$A$18</f>
        <v>4.223469344198433</v>
      </c>
      <c r="D94" s="4">
        <f t="shared" si="6"/>
        <v>11.958423265486191</v>
      </c>
      <c r="E94" s="4">
        <f t="shared" si="5"/>
        <v>2.83142182194666</v>
      </c>
      <c r="F94" s="4">
        <f t="shared" si="7"/>
        <v>0.00283142182194666</v>
      </c>
      <c r="H94" s="4">
        <f>SUM($F$10:F94)</f>
        <v>0.24229352313242214</v>
      </c>
    </row>
    <row r="95" spans="1:8" ht="12.75">
      <c r="A95" s="15">
        <v>0.085</v>
      </c>
      <c r="B95" s="4">
        <f t="shared" si="8"/>
        <v>0.9963809512430474</v>
      </c>
      <c r="C95" s="4">
        <f>B95*Imp!$A$18</f>
        <v>4.2231099096821465</v>
      </c>
      <c r="D95" s="4">
        <f t="shared" si="6"/>
        <v>11.954510135211109</v>
      </c>
      <c r="E95" s="4">
        <f t="shared" si="5"/>
        <v>2.8307362088311994</v>
      </c>
      <c r="F95" s="4">
        <f t="shared" si="7"/>
        <v>0.0028307362088311992</v>
      </c>
      <c r="H95" s="4">
        <f>SUM($F$10:F95)</f>
        <v>0.24512425934125334</v>
      </c>
    </row>
    <row r="96" spans="1:8" ht="12.75">
      <c r="A96" s="15">
        <v>0.086</v>
      </c>
      <c r="B96" s="4">
        <f t="shared" si="8"/>
        <v>0.9962951369950573</v>
      </c>
      <c r="C96" s="4">
        <f>B96*Imp!$A$18</f>
        <v>4.222746190363119</v>
      </c>
      <c r="D96" s="4">
        <f t="shared" si="6"/>
        <v>11.950551678029253</v>
      </c>
      <c r="E96" s="4">
        <f t="shared" si="5"/>
        <v>2.83004261665123</v>
      </c>
      <c r="F96" s="4">
        <f t="shared" si="7"/>
        <v>0.0028300426166512297</v>
      </c>
      <c r="H96" s="4">
        <f>SUM($F$10:F96)</f>
        <v>0.24795430195790458</v>
      </c>
    </row>
    <row r="97" spans="1:8" ht="12.75">
      <c r="A97" s="15">
        <v>0.087</v>
      </c>
      <c r="B97" s="4">
        <f t="shared" si="8"/>
        <v>0.9962083115493465</v>
      </c>
      <c r="C97" s="4">
        <f>B97*Imp!$A$18</f>
        <v>4.222378185134058</v>
      </c>
      <c r="D97" s="4">
        <f t="shared" si="6"/>
        <v>11.946547928410137</v>
      </c>
      <c r="E97" s="4">
        <f t="shared" si="5"/>
        <v>2.8293410501387477</v>
      </c>
      <c r="F97" s="4">
        <f t="shared" si="7"/>
        <v>0.0028293410501387477</v>
      </c>
      <c r="H97" s="4">
        <f>SUM($F$10:F97)</f>
        <v>0.25078364300804334</v>
      </c>
    </row>
    <row r="98" spans="1:8" ht="12.75">
      <c r="A98" s="15">
        <v>0.088</v>
      </c>
      <c r="B98" s="4">
        <f t="shared" si="8"/>
        <v>0.9961204746414963</v>
      </c>
      <c r="C98" s="4">
        <f>B98*Imp!$A$18</f>
        <v>4.22200589287424</v>
      </c>
      <c r="D98" s="4">
        <f t="shared" si="6"/>
        <v>11.942498921214725</v>
      </c>
      <c r="E98" s="4">
        <f t="shared" si="5"/>
        <v>2.8286315140798064</v>
      </c>
      <c r="F98" s="4">
        <f t="shared" si="7"/>
        <v>0.0028286315140798064</v>
      </c>
      <c r="H98" s="4">
        <f>SUM($F$10:F98)</f>
        <v>0.25361227452212315</v>
      </c>
    </row>
    <row r="99" spans="1:8" ht="12.75">
      <c r="A99" s="15">
        <v>0.089</v>
      </c>
      <c r="B99" s="4">
        <f t="shared" si="8"/>
        <v>0.9960316260039136</v>
      </c>
      <c r="C99" s="4">
        <f>B99*Imp!$A$18</f>
        <v>4.221629312449484</v>
      </c>
      <c r="D99" s="4">
        <f t="shared" si="6"/>
        <v>11.938404691695021</v>
      </c>
      <c r="E99" s="4">
        <f t="shared" si="5"/>
        <v>2.8279140133144685</v>
      </c>
      <c r="F99" s="4">
        <f t="shared" si="7"/>
        <v>0.0028279140133144684</v>
      </c>
      <c r="H99" s="4">
        <f>SUM($F$10:F99)</f>
        <v>0.2564401885354376</v>
      </c>
    </row>
    <row r="100" spans="1:8" ht="12.75">
      <c r="A100" s="15">
        <v>0.09</v>
      </c>
      <c r="B100" s="4">
        <f t="shared" si="8"/>
        <v>0.995941765365827</v>
      </c>
      <c r="C100" s="4">
        <f>B100*Imp!$A$18</f>
        <v>4.221248442712141</v>
      </c>
      <c r="D100" s="4">
        <f t="shared" si="6"/>
        <v>11.934265275493644</v>
      </c>
      <c r="E100" s="4">
        <f t="shared" si="5"/>
        <v>2.827188552736761</v>
      </c>
      <c r="F100" s="4">
        <f t="shared" si="7"/>
        <v>0.002827188552736761</v>
      </c>
      <c r="H100" s="4">
        <f>SUM($F$10:F100)</f>
        <v>0.2592673770881744</v>
      </c>
    </row>
    <row r="101" spans="1:8" ht="12.75">
      <c r="A101" s="15">
        <v>0.091</v>
      </c>
      <c r="B101" s="4">
        <f t="shared" si="8"/>
        <v>0.9958508924532828</v>
      </c>
      <c r="C101" s="4">
        <f>B101*Imp!$A$18</f>
        <v>4.220863282501071</v>
      </c>
      <c r="D101" s="4">
        <f t="shared" si="6"/>
        <v>11.930080708643407</v>
      </c>
      <c r="E101" s="4">
        <f t="shared" si="5"/>
        <v>2.826455137294625</v>
      </c>
      <c r="F101" s="4">
        <f t="shared" si="7"/>
        <v>0.002826455137294625</v>
      </c>
      <c r="H101" s="4">
        <f>SUM($F$10:F101)</f>
        <v>0.262093832225469</v>
      </c>
    </row>
    <row r="102" spans="1:8" ht="12.75">
      <c r="A102" s="15">
        <v>0.092</v>
      </c>
      <c r="B102" s="4">
        <f t="shared" si="8"/>
        <v>0.9957590069891409</v>
      </c>
      <c r="C102" s="4">
        <f>B102*Imp!$A$18</f>
        <v>4.220473830641629</v>
      </c>
      <c r="D102" s="4">
        <f t="shared" si="6"/>
        <v>11.92585102756694</v>
      </c>
      <c r="E102" s="4">
        <f t="shared" si="5"/>
        <v>2.825713771989881</v>
      </c>
      <c r="F102" s="4">
        <f t="shared" si="7"/>
        <v>0.002825713771989881</v>
      </c>
      <c r="H102" s="4">
        <f>SUM($F$10:F102)</f>
        <v>0.26491954599745887</v>
      </c>
    </row>
    <row r="103" spans="1:8" ht="12.75">
      <c r="A103" s="15">
        <v>0.093</v>
      </c>
      <c r="B103" s="4">
        <f t="shared" si="8"/>
        <v>0.9956661086930698</v>
      </c>
      <c r="C103" s="4">
        <f>B103*Imp!$A$18</f>
        <v>4.220080085945646</v>
      </c>
      <c r="D103" s="4">
        <f t="shared" si="6"/>
        <v>11.921576269076212</v>
      </c>
      <c r="E103" s="4">
        <f aca="true" t="shared" si="9" ref="E103:E166">D103/C103</f>
        <v>2.824964461878167</v>
      </c>
      <c r="F103" s="4">
        <f t="shared" si="7"/>
        <v>0.002824964461878167</v>
      </c>
      <c r="H103" s="4">
        <f>SUM($F$10:F103)</f>
        <v>0.26774451045933706</v>
      </c>
    </row>
    <row r="104" spans="1:8" ht="12.75">
      <c r="A104" s="15">
        <v>0.094</v>
      </c>
      <c r="B104" s="4">
        <f t="shared" si="8"/>
        <v>0.9955721972815432</v>
      </c>
      <c r="C104" s="4">
        <f>B104*Imp!$A$18</f>
        <v>4.21968204721141</v>
      </c>
      <c r="D104" s="4">
        <f t="shared" si="6"/>
        <v>11.917256470372148</v>
      </c>
      <c r="E104" s="4">
        <f t="shared" si="9"/>
        <v>2.824207212068906</v>
      </c>
      <c r="F104" s="4">
        <f t="shared" si="7"/>
        <v>0.002824207212068906</v>
      </c>
      <c r="H104" s="4">
        <f>SUM($F$10:F104)</f>
        <v>0.27056871767140594</v>
      </c>
    </row>
    <row r="105" spans="1:8" ht="12.75">
      <c r="A105" s="15">
        <v>0.095</v>
      </c>
      <c r="B105" s="4">
        <f t="shared" si="8"/>
        <v>0.9954772724678349</v>
      </c>
      <c r="C105" s="4">
        <f>B105*Imp!$A$18</f>
        <v>4.219279713223646</v>
      </c>
      <c r="D105" s="4">
        <f t="shared" si="6"/>
        <v>11.912891669044173</v>
      </c>
      <c r="E105" s="4">
        <f t="shared" si="9"/>
        <v>2.823442027725248</v>
      </c>
      <c r="F105" s="4">
        <f t="shared" si="7"/>
        <v>0.002823442027725248</v>
      </c>
      <c r="H105" s="4">
        <f>SUM($F$10:F105)</f>
        <v>0.27339215969913117</v>
      </c>
    </row>
    <row r="106" spans="1:8" ht="12.75">
      <c r="A106" s="15">
        <v>0.096</v>
      </c>
      <c r="B106" s="4">
        <f t="shared" si="8"/>
        <v>0.9953813339620148</v>
      </c>
      <c r="C106" s="4">
        <f>B106*Imp!$A$18</f>
        <v>4.218873082753499</v>
      </c>
      <c r="D106" s="4">
        <f t="shared" si="6"/>
        <v>11.908481903069756</v>
      </c>
      <c r="E106" s="4">
        <f t="shared" si="9"/>
        <v>2.8226689140640233</v>
      </c>
      <c r="F106" s="4">
        <f t="shared" si="7"/>
        <v>0.0028226689140640232</v>
      </c>
      <c r="H106" s="4">
        <f>SUM($F$10:F106)</f>
        <v>0.2762148286131952</v>
      </c>
    </row>
    <row r="107" spans="1:8" ht="12.75">
      <c r="A107" s="15">
        <v>0.097</v>
      </c>
      <c r="B107" s="4">
        <f t="shared" si="8"/>
        <v>0.9952843814709442</v>
      </c>
      <c r="C107" s="4">
        <f>B107*Imp!$A$18</f>
        <v>4.218462154558517</v>
      </c>
      <c r="D107" s="4">
        <f t="shared" si="6"/>
        <v>11.90402721081402</v>
      </c>
      <c r="E107" s="4">
        <f t="shared" si="9"/>
        <v>2.821887876355699</v>
      </c>
      <c r="F107" s="4">
        <f t="shared" si="7"/>
        <v>0.002821887876355699</v>
      </c>
      <c r="H107" s="4">
        <f>SUM($F$10:F107)</f>
        <v>0.27903671648955086</v>
      </c>
    </row>
    <row r="108" spans="1:8" ht="12.75">
      <c r="A108" s="15">
        <v>0.098</v>
      </c>
      <c r="B108" s="4">
        <f t="shared" si="8"/>
        <v>0.9951864146982715</v>
      </c>
      <c r="C108" s="4">
        <f>B108*Imp!$A$18</f>
        <v>4.218046927382629</v>
      </c>
      <c r="D108" s="4">
        <f t="shared" si="6"/>
        <v>11.899527631029255</v>
      </c>
      <c r="E108" s="4">
        <f t="shared" si="9"/>
        <v>2.8210989199243257</v>
      </c>
      <c r="F108" s="4">
        <f t="shared" si="7"/>
        <v>0.0028210989199243257</v>
      </c>
      <c r="H108" s="4">
        <f>SUM($F$10:F108)</f>
        <v>0.2818578154094752</v>
      </c>
    </row>
    <row r="109" spans="1:8" ht="12.75">
      <c r="A109" s="15">
        <v>0.099</v>
      </c>
      <c r="B109" s="4">
        <f t="shared" si="8"/>
        <v>0.9950874333444273</v>
      </c>
      <c r="C109" s="4">
        <f>B109*Imp!$A$18</f>
        <v>4.217627399956124</v>
      </c>
      <c r="D109" s="4">
        <f t="shared" si="6"/>
        <v>11.894983202854457</v>
      </c>
      <c r="E109" s="4">
        <f t="shared" si="9"/>
        <v>2.820302050147484</v>
      </c>
      <c r="F109" s="4">
        <f t="shared" si="7"/>
        <v>0.002820302050147484</v>
      </c>
      <c r="H109" s="4">
        <f>SUM($F$10:F109)</f>
        <v>0.2846781174596227</v>
      </c>
    </row>
    <row r="110" spans="1:8" ht="12.75">
      <c r="A110" s="15">
        <v>0.1</v>
      </c>
      <c r="B110" s="4">
        <f t="shared" si="8"/>
        <v>0.99498743710662</v>
      </c>
      <c r="C110" s="4">
        <f>B110*Imp!$A$18</f>
        <v>4.217203570995636</v>
      </c>
      <c r="D110" s="4">
        <f t="shared" si="6"/>
        <v>11.89039396581493</v>
      </c>
      <c r="E110" s="4">
        <f t="shared" si="9"/>
        <v>2.8194972724562444</v>
      </c>
      <c r="F110" s="4">
        <f t="shared" si="7"/>
        <v>0.0028194972724562444</v>
      </c>
      <c r="H110" s="4">
        <f>SUM($F$10:F110)</f>
        <v>0.2874976147320789</v>
      </c>
    </row>
    <row r="111" spans="1:8" ht="12.75">
      <c r="A111" s="15">
        <v>0.101</v>
      </c>
      <c r="B111" s="4">
        <f t="shared" si="8"/>
        <v>0.9948864256788309</v>
      </c>
      <c r="C111" s="4">
        <f>B111*Imp!$A$18</f>
        <v>4.216775439204121</v>
      </c>
      <c r="D111" s="4">
        <f t="shared" si="6"/>
        <v>11.88575995982175</v>
      </c>
      <c r="E111" s="4">
        <f t="shared" si="9"/>
        <v>2.8186845923351043</v>
      </c>
      <c r="F111" s="4">
        <f t="shared" si="7"/>
        <v>0.0028186845923351043</v>
      </c>
      <c r="H111" s="4">
        <f>SUM($F$10:F111)</f>
        <v>0.290316299324414</v>
      </c>
    </row>
    <row r="112" spans="1:8" ht="12.75">
      <c r="A112" s="15">
        <v>0.102</v>
      </c>
      <c r="B112" s="4">
        <f t="shared" si="8"/>
        <v>0.9947843987518099</v>
      </c>
      <c r="C112" s="4">
        <f>B112*Imp!$A$18</f>
        <v>4.216343003270838</v>
      </c>
      <c r="D112" s="4">
        <f t="shared" si="6"/>
        <v>11.88108122517137</v>
      </c>
      <c r="E112" s="4">
        <f t="shared" si="9"/>
        <v>2.817864015321949</v>
      </c>
      <c r="F112" s="4">
        <f t="shared" si="7"/>
        <v>0.0028178640153219492</v>
      </c>
      <c r="H112" s="4">
        <f>SUM($F$10:F112)</f>
        <v>0.29313416333973596</v>
      </c>
    </row>
    <row r="113" spans="1:8" ht="12.75">
      <c r="A113" s="15">
        <v>0.103</v>
      </c>
      <c r="B113" s="4">
        <f t="shared" si="8"/>
        <v>0.9946813560130702</v>
      </c>
      <c r="C113" s="4">
        <f>B113*Imp!$A$18</f>
        <v>4.215906261871326</v>
      </c>
      <c r="D113" s="4">
        <f t="shared" si="6"/>
        <v>11.8763578025451</v>
      </c>
      <c r="E113" s="4">
        <f t="shared" si="9"/>
        <v>2.8170355470079897</v>
      </c>
      <c r="F113" s="4">
        <f t="shared" si="7"/>
        <v>0.00281703554700799</v>
      </c>
      <c r="H113" s="4">
        <f>SUM($F$10:F113)</f>
        <v>0.295951198886744</v>
      </c>
    </row>
    <row r="114" spans="1:8" ht="12.75">
      <c r="A114" s="15">
        <v>0.104</v>
      </c>
      <c r="B114" s="4">
        <f t="shared" si="8"/>
        <v>0.9945772971468834</v>
      </c>
      <c r="C114" s="4">
        <f>B114*Imp!$A$18</f>
        <v>4.215465213667388</v>
      </c>
      <c r="D114" s="4">
        <f t="shared" si="6"/>
        <v>11.87158973300866</v>
      </c>
      <c r="E114" s="4">
        <f t="shared" si="9"/>
        <v>2.8161991930377157</v>
      </c>
      <c r="F114" s="4">
        <f t="shared" si="7"/>
        <v>0.0028161991930377157</v>
      </c>
      <c r="H114" s="4">
        <f>SUM($F$10:F114)</f>
        <v>0.2987673980797817</v>
      </c>
    </row>
    <row r="115" spans="1:8" ht="12.75">
      <c r="A115" s="15">
        <v>0.105</v>
      </c>
      <c r="B115" s="4">
        <f t="shared" si="8"/>
        <v>0.9944722218342753</v>
      </c>
      <c r="C115" s="4">
        <f>B115*Imp!$A$18</f>
        <v>4.215019857307068</v>
      </c>
      <c r="D115" s="4">
        <f t="shared" si="6"/>
        <v>11.866777058011706</v>
      </c>
      <c r="E115" s="4">
        <f t="shared" si="9"/>
        <v>2.815354959108844</v>
      </c>
      <c r="F115" s="4">
        <f t="shared" si="7"/>
        <v>0.002815354959108844</v>
      </c>
      <c r="H115" s="4">
        <f>SUM($F$10:F115)</f>
        <v>0.30158275303889054</v>
      </c>
    </row>
    <row r="116" spans="1:8" ht="12.75">
      <c r="A116" s="15">
        <v>0.106</v>
      </c>
      <c r="B116" s="4">
        <f t="shared" si="8"/>
        <v>0.9943661297530201</v>
      </c>
      <c r="C116" s="4">
        <f>B116*Imp!$A$18</f>
        <v>4.214570191424627</v>
      </c>
      <c r="D116" s="4">
        <f t="shared" si="6"/>
        <v>11.861919819387321</v>
      </c>
      <c r="E116" s="4">
        <f t="shared" si="9"/>
        <v>2.8145028509722607</v>
      </c>
      <c r="F116" s="4">
        <f t="shared" si="7"/>
        <v>0.002814502850972261</v>
      </c>
      <c r="H116" s="4">
        <f>SUM($F$10:F116)</f>
        <v>0.3043972558898628</v>
      </c>
    </row>
    <row r="117" spans="1:8" ht="12.75">
      <c r="A117" s="15">
        <v>0.107</v>
      </c>
      <c r="B117" s="4">
        <f t="shared" si="8"/>
        <v>0.9942590205776359</v>
      </c>
      <c r="C117" s="4">
        <f>B117*Imp!$A$18</f>
        <v>4.214116214640528</v>
      </c>
      <c r="D117" s="4">
        <f t="shared" si="6"/>
        <v>11.85701805935155</v>
      </c>
      <c r="E117" s="4">
        <f t="shared" si="9"/>
        <v>2.81364287443197</v>
      </c>
      <c r="F117" s="4">
        <f t="shared" si="7"/>
        <v>0.0028136428744319703</v>
      </c>
      <c r="H117" s="4">
        <f>SUM($F$10:F117)</f>
        <v>0.30721089876429475</v>
      </c>
    </row>
    <row r="118" spans="1:8" ht="12.75">
      <c r="A118" s="15">
        <v>0.108</v>
      </c>
      <c r="B118" s="4">
        <f t="shared" si="8"/>
        <v>0.9941508939793797</v>
      </c>
      <c r="C118" s="4">
        <f>B118*Imp!$A$18</f>
        <v>4.21365792556141</v>
      </c>
      <c r="D118" s="4">
        <f t="shared" si="6"/>
        <v>11.852071820502918</v>
      </c>
      <c r="E118" s="4">
        <f t="shared" si="9"/>
        <v>2.8127750353450436</v>
      </c>
      <c r="F118" s="4">
        <f t="shared" si="7"/>
        <v>0.0028127750353450437</v>
      </c>
      <c r="H118" s="4">
        <f>SUM($F$10:F118)</f>
        <v>0.3100236737996398</v>
      </c>
    </row>
    <row r="119" spans="1:8" ht="12.75">
      <c r="A119" s="15">
        <v>0.109</v>
      </c>
      <c r="B119" s="4">
        <f t="shared" si="8"/>
        <v>0.9940417496262418</v>
      </c>
      <c r="C119" s="4">
        <f>B119*Imp!$A$18</f>
        <v>4.2131953227800665</v>
      </c>
      <c r="D119" s="4">
        <f t="shared" si="6"/>
        <v>11.847081145821896</v>
      </c>
      <c r="E119" s="4">
        <f t="shared" si="9"/>
        <v>2.8118993396215557</v>
      </c>
      <c r="F119" s="4">
        <f t="shared" si="7"/>
        <v>0.002811899339621556</v>
      </c>
      <c r="H119" s="4">
        <f>SUM($F$10:F119)</f>
        <v>0.31283557313926136</v>
      </c>
    </row>
    <row r="120" spans="1:8" ht="12.75">
      <c r="A120" s="15">
        <v>0.11</v>
      </c>
      <c r="B120" s="4">
        <f t="shared" si="8"/>
        <v>0.9939315871829408</v>
      </c>
      <c r="C120" s="4">
        <f>B120*Imp!$A$18</f>
        <v>4.212728404875425</v>
      </c>
      <c r="D120" s="4">
        <f t="shared" si="6"/>
        <v>11.84204607867045</v>
      </c>
      <c r="E120" s="4">
        <f t="shared" si="9"/>
        <v>2.8110157932245414</v>
      </c>
      <c r="F120" s="4">
        <f t="shared" si="7"/>
        <v>0.0028110157932245416</v>
      </c>
      <c r="H120" s="4">
        <f>SUM($F$10:F120)</f>
        <v>0.3156465889324859</v>
      </c>
    </row>
    <row r="121" spans="1:8" ht="12.75">
      <c r="A121" s="15">
        <v>0.111</v>
      </c>
      <c r="B121" s="4">
        <f t="shared" si="8"/>
        <v>0.993820406310919</v>
      </c>
      <c r="C121" s="4">
        <f>B121*Imp!$A$18</f>
        <v>4.212257170412525</v>
      </c>
      <c r="D121" s="4">
        <f t="shared" si="6"/>
        <v>11.83696666279149</v>
      </c>
      <c r="E121" s="4">
        <f t="shared" si="9"/>
        <v>2.810124402169928</v>
      </c>
      <c r="F121" s="4">
        <f t="shared" si="7"/>
        <v>0.0028101244021699282</v>
      </c>
      <c r="H121" s="4">
        <f>SUM($F$10:F121)</f>
        <v>0.31845671333465586</v>
      </c>
    </row>
    <row r="122" spans="1:8" ht="12.75">
      <c r="A122" s="15">
        <v>0.112</v>
      </c>
      <c r="B122" s="4">
        <f t="shared" si="8"/>
        <v>0.9937082066683358</v>
      </c>
      <c r="C122" s="4">
        <f>B122*Imp!$A$18</f>
        <v>4.211781617942494</v>
      </c>
      <c r="D122" s="4">
        <f t="shared" si="6"/>
        <v>11.831842942308393</v>
      </c>
      <c r="E122" s="4">
        <f t="shared" si="9"/>
        <v>2.809225172526488</v>
      </c>
      <c r="F122" s="4">
        <f t="shared" si="7"/>
        <v>0.0028092251725264877</v>
      </c>
      <c r="H122" s="4">
        <f>SUM($F$10:F122)</f>
        <v>0.3212659385071823</v>
      </c>
    </row>
    <row r="123" spans="1:8" ht="12.75">
      <c r="A123" s="15">
        <v>0.113</v>
      </c>
      <c r="B123" s="4">
        <f t="shared" si="8"/>
        <v>0.9935949879100638</v>
      </c>
      <c r="C123" s="4">
        <f>B123*Imp!$A$18</f>
        <v>4.211301746002526</v>
      </c>
      <c r="D123" s="4">
        <f t="shared" si="6"/>
        <v>11.826674961724493</v>
      </c>
      <c r="E123" s="4">
        <f t="shared" si="9"/>
        <v>2.808318110415781</v>
      </c>
      <c r="F123" s="4">
        <f t="shared" si="7"/>
        <v>0.002808318110415781</v>
      </c>
      <c r="H123" s="4">
        <f>SUM($F$10:F123)</f>
        <v>0.3240742566175981</v>
      </c>
    </row>
    <row r="124" spans="1:8" ht="12.75">
      <c r="A124" s="15">
        <v>0.114</v>
      </c>
      <c r="B124" s="4">
        <f t="shared" si="8"/>
        <v>0.9934807496876826</v>
      </c>
      <c r="C124" s="4">
        <f>B124*Imp!$A$18</f>
        <v>4.210817553115859</v>
      </c>
      <c r="D124" s="4">
        <f t="shared" si="6"/>
        <v>11.821462765922526</v>
      </c>
      <c r="E124" s="4">
        <f t="shared" si="9"/>
        <v>2.8074032220120895</v>
      </c>
      <c r="F124" s="4">
        <f t="shared" si="7"/>
        <v>0.0028074032220120897</v>
      </c>
      <c r="H124" s="4">
        <f>SUM($F$10:F124)</f>
        <v>0.3268816598396102</v>
      </c>
    </row>
    <row r="125" spans="1:8" ht="12.75">
      <c r="A125" s="15">
        <v>0.115</v>
      </c>
      <c r="B125" s="4">
        <f t="shared" si="8"/>
        <v>0.9933654916494734</v>
      </c>
      <c r="C125" s="4">
        <f>B125*Imp!$A$18</f>
        <v>4.210329037791751</v>
      </c>
      <c r="D125" s="4">
        <f t="shared" si="6"/>
        <v>11.816206400164138</v>
      </c>
      <c r="E125" s="4">
        <f t="shared" si="9"/>
        <v>2.8064805135423683</v>
      </c>
      <c r="F125" s="4">
        <f t="shared" si="7"/>
        <v>0.0028064805135423684</v>
      </c>
      <c r="H125" s="4">
        <f>SUM($F$10:F125)</f>
        <v>0.3296881403531526</v>
      </c>
    </row>
    <row r="126" spans="1:8" ht="12.75">
      <c r="A126" s="15">
        <v>0.116</v>
      </c>
      <c r="B126" s="4">
        <f t="shared" si="8"/>
        <v>0.9932492134404134</v>
      </c>
      <c r="C126" s="4">
        <f>B126*Imp!$A$18</f>
        <v>4.209836198525455</v>
      </c>
      <c r="D126" s="4">
        <f t="shared" si="6"/>
        <v>11.810905910089351</v>
      </c>
      <c r="E126" s="4">
        <f t="shared" si="9"/>
        <v>2.805549991286184</v>
      </c>
      <c r="F126" s="4">
        <f t="shared" si="7"/>
        <v>0.002805549991286184</v>
      </c>
      <c r="H126" s="4">
        <f>SUM($F$10:F126)</f>
        <v>0.33249369034443876</v>
      </c>
    </row>
    <row r="127" spans="1:8" ht="12.75">
      <c r="A127" s="15">
        <v>0.117</v>
      </c>
      <c r="B127" s="4">
        <f t="shared" si="8"/>
        <v>0.9931319147021709</v>
      </c>
      <c r="C127" s="4">
        <f>B127*Imp!$A$18</f>
        <v>4.2093390337982015</v>
      </c>
      <c r="D127" s="4">
        <f t="shared" si="6"/>
        <v>11.805561341716064</v>
      </c>
      <c r="E127" s="4">
        <f t="shared" si="9"/>
        <v>2.8046116615756618</v>
      </c>
      <c r="F127" s="4">
        <f t="shared" si="7"/>
        <v>0.0028046116615756617</v>
      </c>
      <c r="H127" s="4">
        <f>SUM($F$10:F127)</f>
        <v>0.3352983020060144</v>
      </c>
    </row>
    <row r="128" spans="1:8" ht="12.75">
      <c r="A128" s="15">
        <v>0.118</v>
      </c>
      <c r="B128" s="4">
        <f t="shared" si="8"/>
        <v>0.9930135950730986</v>
      </c>
      <c r="C128" s="4">
        <f>B128*Imp!$A$18</f>
        <v>4.208837542077167</v>
      </c>
      <c r="D128" s="4">
        <f t="shared" si="6"/>
        <v>11.800172741439445</v>
      </c>
      <c r="E128" s="4">
        <f t="shared" si="9"/>
        <v>2.8036655307954135</v>
      </c>
      <c r="F128" s="4">
        <f t="shared" si="7"/>
        <v>0.0028036655307954136</v>
      </c>
      <c r="H128" s="4">
        <f>SUM($F$10:F128)</f>
        <v>0.3381019675368098</v>
      </c>
    </row>
    <row r="129" spans="1:8" ht="12.75">
      <c r="A129" s="15">
        <v>0.119</v>
      </c>
      <c r="B129" s="4">
        <f t="shared" si="8"/>
        <v>0.9928942541882293</v>
      </c>
      <c r="C129" s="4">
        <f>B129*Imp!$A$18</f>
        <v>4.208331721815456</v>
      </c>
      <c r="D129" s="4">
        <f t="shared" si="6"/>
        <v>11.794740156031466</v>
      </c>
      <c r="E129" s="4">
        <f t="shared" si="9"/>
        <v>2.802711605382493</v>
      </c>
      <c r="F129" s="4">
        <f t="shared" si="7"/>
        <v>0.002802711605382493</v>
      </c>
      <c r="H129" s="4">
        <f>SUM($F$10:F129)</f>
        <v>0.3409046791421923</v>
      </c>
    </row>
    <row r="130" spans="1:8" ht="12.75">
      <c r="A130" s="15">
        <v>0.12</v>
      </c>
      <c r="B130" s="4">
        <f t="shared" si="8"/>
        <v>0.9927738916792685</v>
      </c>
      <c r="C130" s="4">
        <f>B130*Imp!$A$18</f>
        <v>4.2078215714520715</v>
      </c>
      <c r="D130" s="4">
        <f t="shared" si="6"/>
        <v>11.78926363264031</v>
      </c>
      <c r="E130" s="4">
        <f t="shared" si="9"/>
        <v>2.801749891826323</v>
      </c>
      <c r="F130" s="4">
        <f t="shared" si="7"/>
        <v>0.002801749891826323</v>
      </c>
      <c r="H130" s="4">
        <f>SUM($F$10:F130)</f>
        <v>0.3437064290340186</v>
      </c>
    </row>
    <row r="131" spans="1:8" ht="12.75">
      <c r="A131" s="15">
        <v>0.121</v>
      </c>
      <c r="B131" s="4">
        <f t="shared" si="8"/>
        <v>0.9926525071745903</v>
      </c>
      <c r="C131" s="4">
        <f>B131*Imp!$A$18</f>
        <v>4.207307089411895</v>
      </c>
      <c r="D131" s="4">
        <f t="shared" si="6"/>
        <v>11.783743218789835</v>
      </c>
      <c r="E131" s="4">
        <f t="shared" si="9"/>
        <v>2.8007803966686415</v>
      </c>
      <c r="F131" s="4">
        <f t="shared" si="7"/>
        <v>0.0028007803966686416</v>
      </c>
      <c r="H131" s="4">
        <f>SUM($F$10:F131)</f>
        <v>0.34650720943068725</v>
      </c>
    </row>
    <row r="132" spans="1:8" ht="12.75">
      <c r="A132" s="15">
        <v>0.122</v>
      </c>
      <c r="B132" s="4">
        <f t="shared" si="8"/>
        <v>0.9925301002992302</v>
      </c>
      <c r="C132" s="4">
        <f>B132*Imp!$A$18</f>
        <v>4.206788274105659</v>
      </c>
      <c r="D132" s="4">
        <f t="shared" si="6"/>
        <v>11.77817896237904</v>
      </c>
      <c r="E132" s="4">
        <f t="shared" si="9"/>
        <v>2.7998031265034413</v>
      </c>
      <c r="F132" s="4">
        <f t="shared" si="7"/>
        <v>0.0027998031265034414</v>
      </c>
      <c r="H132" s="4">
        <f>SUM($F$10:F132)</f>
        <v>0.3493070125571907</v>
      </c>
    </row>
    <row r="133" spans="1:8" ht="12.75">
      <c r="A133" s="15">
        <v>0.123</v>
      </c>
      <c r="B133" s="4">
        <f t="shared" si="8"/>
        <v>0.9924066706748802</v>
      </c>
      <c r="C133" s="4">
        <f>B133*Imp!$A$18</f>
        <v>4.206265123929925</v>
      </c>
      <c r="D133" s="4">
        <f t="shared" si="6"/>
        <v>11.772570911681518</v>
      </c>
      <c r="E133" s="4">
        <f t="shared" si="9"/>
        <v>2.798818087976911</v>
      </c>
      <c r="F133" s="4">
        <f t="shared" si="7"/>
        <v>0.002798818087976911</v>
      </c>
      <c r="H133" s="4">
        <f>SUM($F$10:F133)</f>
        <v>0.3521058306451676</v>
      </c>
    </row>
    <row r="134" spans="1:8" ht="12.75">
      <c r="A134" s="15">
        <v>0.124</v>
      </c>
      <c r="B134" s="4">
        <f t="shared" si="8"/>
        <v>0.9922822179198819</v>
      </c>
      <c r="C134" s="4">
        <f>B134*Imp!$A$18</f>
        <v>4.2057376372670525</v>
      </c>
      <c r="D134" s="4">
        <f t="shared" si="6"/>
        <v>11.766919115344795</v>
      </c>
      <c r="E134" s="4">
        <f t="shared" si="9"/>
        <v>2.7978252877873535</v>
      </c>
      <c r="F134" s="4">
        <f t="shared" si="7"/>
        <v>0.0027978252877873537</v>
      </c>
      <c r="H134" s="4">
        <f>SUM($F$10:F134)</f>
        <v>0.354903655932955</v>
      </c>
    </row>
    <row r="135" spans="1:8" ht="12.75">
      <c r="A135" s="15">
        <v>0.125</v>
      </c>
      <c r="B135" s="4">
        <f t="shared" si="8"/>
        <v>0.9921567416492215</v>
      </c>
      <c r="C135" s="4">
        <f>B135*Imp!$A$18</f>
        <v>4.205205812485181</v>
      </c>
      <c r="D135" s="4">
        <f t="shared" si="6"/>
        <v>11.761223622389933</v>
      </c>
      <c r="E135" s="4">
        <f t="shared" si="9"/>
        <v>2.7968247326851565</v>
      </c>
      <c r="F135" s="4">
        <f t="shared" si="7"/>
        <v>0.0027968247326851567</v>
      </c>
      <c r="H135" s="4">
        <f>SUM($F$10:F135)</f>
        <v>0.35770048066564014</v>
      </c>
    </row>
    <row r="136" spans="1:8" ht="12.75">
      <c r="A136" s="15">
        <v>0.126</v>
      </c>
      <c r="B136" s="4">
        <f t="shared" si="8"/>
        <v>0.9920302414745228</v>
      </c>
      <c r="C136" s="4">
        <f>B136*Imp!$A$18</f>
        <v>4.204669647938197</v>
      </c>
      <c r="D136" s="4">
        <f t="shared" si="6"/>
        <v>11.755484482210813</v>
      </c>
      <c r="E136" s="4">
        <f t="shared" si="9"/>
        <v>2.7958164294727017</v>
      </c>
      <c r="F136" s="4">
        <f t="shared" si="7"/>
        <v>0.0027958164294727018</v>
      </c>
      <c r="H136" s="4">
        <f>SUM($F$10:F136)</f>
        <v>0.3604962970951128</v>
      </c>
    </row>
    <row r="137" spans="1:8" ht="12.75">
      <c r="A137" s="15">
        <v>0.127</v>
      </c>
      <c r="B137" s="4">
        <f t="shared" si="8"/>
        <v>0.9919027170040418</v>
      </c>
      <c r="C137" s="4">
        <f>B137*Imp!$A$18</f>
        <v>4.204129141965714</v>
      </c>
      <c r="D137" s="4">
        <f t="shared" si="6"/>
        <v>11.749701744573626</v>
      </c>
      <c r="E137" s="4">
        <f t="shared" si="9"/>
        <v>2.7948003850043124</v>
      </c>
      <c r="F137" s="4">
        <f t="shared" si="7"/>
        <v>0.0027948003850043123</v>
      </c>
      <c r="H137" s="4">
        <f>SUM($F$10:F137)</f>
        <v>0.3632910974801171</v>
      </c>
    </row>
    <row r="138" spans="1:8" ht="12.75">
      <c r="A138" s="15">
        <v>0.128</v>
      </c>
      <c r="B138" s="4">
        <f t="shared" si="8"/>
        <v>0.9917741678426597</v>
      </c>
      <c r="C138" s="4">
        <f>B138*Imp!$A$18</f>
        <v>4.203584292893041</v>
      </c>
      <c r="D138" s="4">
        <f aca="true" t="shared" si="10" ref="D138:D201">BESSELI(C138,1)</f>
        <v>11.743875459616287</v>
      </c>
      <c r="E138" s="4">
        <f t="shared" si="9"/>
        <v>2.793776606186188</v>
      </c>
      <c r="F138" s="4">
        <f t="shared" si="7"/>
        <v>0.002793776606186188</v>
      </c>
      <c r="H138" s="4">
        <f>SUM($F$10:F138)</f>
        <v>0.3660848740863033</v>
      </c>
    </row>
    <row r="139" spans="1:8" ht="12.75">
      <c r="A139" s="15">
        <v>0.129</v>
      </c>
      <c r="B139" s="4">
        <f t="shared" si="8"/>
        <v>0.9916445935918775</v>
      </c>
      <c r="C139" s="4">
        <f>B139*Imp!$A$18</f>
        <v>4.20303509903116</v>
      </c>
      <c r="D139" s="4">
        <f t="shared" si="10"/>
        <v>11.738005677847852</v>
      </c>
      <c r="E139" s="4">
        <f t="shared" si="9"/>
        <v>2.792745099976342</v>
      </c>
      <c r="F139" s="4">
        <f t="shared" si="7"/>
        <v>0.002792745099976342</v>
      </c>
      <c r="H139" s="4">
        <f>SUM($F$10:F139)</f>
        <v>0.36887761918627965</v>
      </c>
    </row>
    <row r="140" spans="1:8" ht="12.75">
      <c r="A140" s="15">
        <v>0.13</v>
      </c>
      <c r="B140" s="4">
        <f t="shared" si="8"/>
        <v>0.9915139938498094</v>
      </c>
      <c r="C140" s="4">
        <f>B140*Imp!$A$18</f>
        <v>4.202481558676698</v>
      </c>
      <c r="D140" s="4">
        <f t="shared" si="10"/>
        <v>11.732092450147931</v>
      </c>
      <c r="E140" s="4">
        <f t="shared" si="9"/>
        <v>2.7917058733845344</v>
      </c>
      <c r="F140" s="4">
        <f aca="true" t="shared" si="11" ref="F140:F203">E140*$A$11</f>
        <v>0.0027917058733845346</v>
      </c>
      <c r="H140" s="4">
        <f>SUM($F$10:F140)</f>
        <v>0.37166932505966416</v>
      </c>
    </row>
    <row r="141" spans="1:8" ht="12.75">
      <c r="A141" s="15">
        <v>0.131</v>
      </c>
      <c r="B141" s="4">
        <f t="shared" si="8"/>
        <v>0.9913823682111761</v>
      </c>
      <c r="C141" s="4">
        <f>B141*Imp!$A$18</f>
        <v>4.201923670111901</v>
      </c>
      <c r="D141" s="4">
        <f t="shared" si="10"/>
        <v>11.72613582776609</v>
      </c>
      <c r="E141" s="4">
        <f t="shared" si="9"/>
        <v>2.7906589334722045</v>
      </c>
      <c r="F141" s="4">
        <f t="shared" si="11"/>
        <v>0.0027906589334722046</v>
      </c>
      <c r="H141" s="4">
        <f>SUM($F$10:F141)</f>
        <v>0.37445998399313635</v>
      </c>
    </row>
    <row r="142" spans="1:8" ht="12.75">
      <c r="A142" s="15">
        <v>0.132</v>
      </c>
      <c r="B142" s="4">
        <f t="shared" si="8"/>
        <v>0.9912497162672986</v>
      </c>
      <c r="C142" s="4">
        <f>B142*Imp!$A$18</f>
        <v>4.201361431604602</v>
      </c>
      <c r="D142" s="4">
        <f t="shared" si="10"/>
        <v>11.720135862321262</v>
      </c>
      <c r="E142" s="4">
        <f t="shared" si="9"/>
        <v>2.7896042873524114</v>
      </c>
      <c r="F142" s="4">
        <f t="shared" si="11"/>
        <v>0.0027896042873524116</v>
      </c>
      <c r="H142" s="4">
        <f>SUM($F$10:F142)</f>
        <v>0.37724958828048877</v>
      </c>
    </row>
    <row r="143" spans="1:8" ht="12.75">
      <c r="A143" s="15">
        <v>0.133</v>
      </c>
      <c r="B143" s="4">
        <f t="shared" si="8"/>
        <v>0.9911160376060918</v>
      </c>
      <c r="C143" s="4">
        <f>B143*Imp!$A$18</f>
        <v>4.200794841408201</v>
      </c>
      <c r="D143" s="4">
        <f t="shared" si="10"/>
        <v>11.714092605801147</v>
      </c>
      <c r="E143" s="4">
        <f t="shared" si="9"/>
        <v>2.7885419421897595</v>
      </c>
      <c r="F143" s="4">
        <f t="shared" si="11"/>
        <v>0.0027885419421897597</v>
      </c>
      <c r="H143" s="4">
        <f>SUM($F$10:F143)</f>
        <v>0.3800381302226785</v>
      </c>
    </row>
    <row r="144" spans="1:8" ht="12.75">
      <c r="A144" s="15">
        <v>0.134</v>
      </c>
      <c r="B144" s="4">
        <f t="shared" si="8"/>
        <v>0.9909813318120579</v>
      </c>
      <c r="C144" s="4">
        <f>B144*Imp!$A$18</f>
        <v>4.200223897761631</v>
      </c>
      <c r="D144" s="4">
        <f t="shared" si="10"/>
        <v>11.708006110561596</v>
      </c>
      <c r="E144" s="4">
        <f t="shared" si="9"/>
        <v>2.7874719052003365</v>
      </c>
      <c r="F144" s="4">
        <f t="shared" si="11"/>
        <v>0.0027874719052003367</v>
      </c>
      <c r="H144" s="4">
        <f>SUM($F$10:F144)</f>
        <v>0.38282560212787886</v>
      </c>
    </row>
    <row r="145" spans="1:8" ht="12.75">
      <c r="A145" s="15">
        <v>0.135</v>
      </c>
      <c r="B145" s="4">
        <f t="shared" si="8"/>
        <v>0.9908455984662797</v>
      </c>
      <c r="C145" s="4">
        <f>B145*Imp!$A$18</f>
        <v>4.199648598889332</v>
      </c>
      <c r="D145" s="4">
        <f t="shared" si="10"/>
        <v>11.701876429326031</v>
      </c>
      <c r="E145" s="4">
        <f t="shared" si="9"/>
        <v>2.786394183651649</v>
      </c>
      <c r="F145" s="4">
        <f t="shared" si="11"/>
        <v>0.002786394183651649</v>
      </c>
      <c r="H145" s="4">
        <f>SUM($F$10:F145)</f>
        <v>0.38561199631153054</v>
      </c>
    </row>
    <row r="146" spans="1:8" ht="12.75">
      <c r="A146" s="15">
        <v>0.136</v>
      </c>
      <c r="B146" s="4">
        <f t="shared" si="8"/>
        <v>0.9907088371464141</v>
      </c>
      <c r="C146" s="4">
        <f>B146*Imp!$A$18</f>
        <v>4.199068943001224</v>
      </c>
      <c r="D146" s="4">
        <f t="shared" si="10"/>
        <v>11.695703615184785</v>
      </c>
      <c r="E146" s="4">
        <f t="shared" si="9"/>
        <v>2.7853087848625435</v>
      </c>
      <c r="F146" s="4">
        <f t="shared" si="11"/>
        <v>0.0027853087848625437</v>
      </c>
      <c r="H146" s="4">
        <f>SUM($F$10:F146)</f>
        <v>0.3883973050963931</v>
      </c>
    </row>
    <row r="147" spans="1:8" ht="12.75">
      <c r="A147" s="15">
        <v>0.137</v>
      </c>
      <c r="B147" s="4">
        <f t="shared" si="8"/>
        <v>0.9905710474266851</v>
      </c>
      <c r="C147" s="4">
        <f>B147*Imp!$A$18</f>
        <v>4.19848492829268</v>
      </c>
      <c r="D147" s="4">
        <f t="shared" si="10"/>
        <v>11.68948772159456</v>
      </c>
      <c r="E147" s="4">
        <f t="shared" si="9"/>
        <v>2.784215716203156</v>
      </c>
      <c r="F147" s="4">
        <f t="shared" si="11"/>
        <v>0.002784215716203156</v>
      </c>
      <c r="H147" s="4">
        <f>SUM($F$10:F147)</f>
        <v>0.3911815208125962</v>
      </c>
    </row>
    <row r="148" spans="1:8" ht="12.75">
      <c r="A148" s="15">
        <v>0.138</v>
      </c>
      <c r="B148" s="4">
        <f t="shared" si="8"/>
        <v>0.9904322288778774</v>
      </c>
      <c r="C148" s="4">
        <f>B148*Imp!$A$18</f>
        <v>4.197896552944489</v>
      </c>
      <c r="D148" s="4">
        <f t="shared" si="10"/>
        <v>11.683228802377716</v>
      </c>
      <c r="E148" s="4">
        <f t="shared" si="9"/>
        <v>2.7831149850948242</v>
      </c>
      <c r="F148" s="4">
        <f t="shared" si="11"/>
        <v>0.0027831149850948244</v>
      </c>
      <c r="H148" s="4">
        <f>SUM($F$10:F148)</f>
        <v>0.39396463579769103</v>
      </c>
    </row>
    <row r="149" spans="1:8" ht="12.75">
      <c r="A149" s="15">
        <v>0.139</v>
      </c>
      <c r="B149" s="4">
        <f t="shared" si="8"/>
        <v>0.990292381067329</v>
      </c>
      <c r="C149" s="4">
        <f>B149*Imp!$A$18</f>
        <v>4.197303815122838</v>
      </c>
      <c r="D149" s="4">
        <f t="shared" si="10"/>
        <v>11.676926911721702</v>
      </c>
      <c r="E149" s="4">
        <f t="shared" si="9"/>
        <v>2.782006599010028</v>
      </c>
      <c r="F149" s="4">
        <f t="shared" si="11"/>
        <v>0.002782006599010028</v>
      </c>
      <c r="H149" s="4">
        <f>SUM($F$10:F149)</f>
        <v>0.39674664239670104</v>
      </c>
    </row>
    <row r="150" spans="1:8" ht="12.75">
      <c r="A150" s="15">
        <v>0.14</v>
      </c>
      <c r="B150" s="4">
        <f t="shared" si="8"/>
        <v>0.9901515035589251</v>
      </c>
      <c r="C150" s="4">
        <f>B150*Imp!$A$18</f>
        <v>4.196706712979276</v>
      </c>
      <c r="D150" s="4">
        <f t="shared" si="10"/>
        <v>11.67058210417845</v>
      </c>
      <c r="E150" s="4">
        <f t="shared" si="9"/>
        <v>2.780890565472327</v>
      </c>
      <c r="F150" s="4">
        <f t="shared" si="11"/>
        <v>0.0027808905654723272</v>
      </c>
      <c r="H150" s="4">
        <f>SUM($F$10:F150)</f>
        <v>0.39952753296217336</v>
      </c>
    </row>
    <row r="151" spans="1:8" ht="12.75">
      <c r="A151" s="15">
        <v>0.141</v>
      </c>
      <c r="B151" s="4">
        <f aca="true" t="shared" si="12" ref="B151:B214">SQRT(1-A151^2)</f>
        <v>0.9900095959130901</v>
      </c>
      <c r="C151" s="4">
        <f>B151*Imp!$A$18</f>
        <v>4.196105244650684</v>
      </c>
      <c r="D151" s="4">
        <f t="shared" si="10"/>
        <v>11.664194434663653</v>
      </c>
      <c r="E151" s="4">
        <f t="shared" si="9"/>
        <v>2.7797668920562715</v>
      </c>
      <c r="F151" s="4">
        <f t="shared" si="11"/>
        <v>0.0027797668920562717</v>
      </c>
      <c r="H151" s="4">
        <f>SUM($F$10:F151)</f>
        <v>0.40230729985422964</v>
      </c>
    </row>
    <row r="152" spans="1:8" ht="12.75">
      <c r="A152" s="15">
        <v>0.142</v>
      </c>
      <c r="B152" s="4">
        <f t="shared" si="12"/>
        <v>0.9898666576867816</v>
      </c>
      <c r="C152" s="4">
        <f>B152*Imp!$A$18</f>
        <v>4.1954994082592485</v>
      </c>
      <c r="D152" s="4">
        <f t="shared" si="10"/>
        <v>11.65776395845621</v>
      </c>
      <c r="E152" s="4">
        <f t="shared" si="9"/>
        <v>2.7786355863873484</v>
      </c>
      <c r="F152" s="4">
        <f t="shared" si="11"/>
        <v>0.0027786355863873486</v>
      </c>
      <c r="H152" s="4">
        <f>SUM($F$10:F152)</f>
        <v>0.405085935440617</v>
      </c>
    </row>
    <row r="153" spans="1:8" ht="12.75">
      <c r="A153" s="15">
        <v>0.143</v>
      </c>
      <c r="B153" s="4">
        <f t="shared" si="12"/>
        <v>0.9897226884334824</v>
      </c>
      <c r="C153" s="4">
        <f>B153*Imp!$A$18</f>
        <v>4.194889201912431</v>
      </c>
      <c r="D153" s="4">
        <f t="shared" si="10"/>
        <v>11.651290731197559</v>
      </c>
      <c r="E153" s="4">
        <f t="shared" si="9"/>
        <v>2.7774966561419046</v>
      </c>
      <c r="F153" s="4">
        <f t="shared" si="11"/>
        <v>0.0027774966561419047</v>
      </c>
      <c r="H153" s="4">
        <f>SUM($F$10:F153)</f>
        <v>0.4078634320967589</v>
      </c>
    </row>
    <row r="154" spans="1:8" ht="12.75">
      <c r="A154" s="15">
        <v>0.144</v>
      </c>
      <c r="B154" s="4">
        <f t="shared" si="12"/>
        <v>0.989577687703194</v>
      </c>
      <c r="C154" s="4">
        <f>B154*Imp!$A$18</f>
        <v>4.194274623702933</v>
      </c>
      <c r="D154" s="4">
        <f t="shared" si="10"/>
        <v>11.644774808891006</v>
      </c>
      <c r="E154" s="4">
        <f t="shared" si="9"/>
        <v>2.776350109047072</v>
      </c>
      <c r="F154" s="4">
        <f t="shared" si="11"/>
        <v>0.002776350109047072</v>
      </c>
      <c r="H154" s="4">
        <f>SUM($F$10:F154)</f>
        <v>0.410639782205806</v>
      </c>
    </row>
    <row r="155" spans="1:8" ht="12.75">
      <c r="A155" s="15">
        <v>0.145</v>
      </c>
      <c r="B155" s="4">
        <f t="shared" si="12"/>
        <v>0.9894316550424289</v>
      </c>
      <c r="C155" s="4">
        <f>B155*Imp!$A$18</f>
        <v>4.193655671708673</v>
      </c>
      <c r="D155" s="4">
        <f t="shared" si="10"/>
        <v>11.638216247901113</v>
      </c>
      <c r="E155" s="4">
        <f t="shared" si="9"/>
        <v>2.7751959528807024</v>
      </c>
      <c r="F155" s="4">
        <f t="shared" si="11"/>
        <v>0.0027751959528807026</v>
      </c>
      <c r="H155" s="4">
        <f>SUM($F$10:F155)</f>
        <v>0.4134149781586867</v>
      </c>
    </row>
    <row r="156" spans="1:8" ht="12.75">
      <c r="A156" s="15">
        <v>0.146</v>
      </c>
      <c r="B156" s="4">
        <f t="shared" si="12"/>
        <v>0.9892845899942039</v>
      </c>
      <c r="C156" s="4">
        <f>B156*Imp!$A$18</f>
        <v>4.193032343992751</v>
      </c>
      <c r="D156" s="4">
        <f t="shared" si="10"/>
        <v>11.631615104953026</v>
      </c>
      <c r="E156" s="4">
        <f t="shared" si="9"/>
        <v>2.7740341954712893</v>
      </c>
      <c r="F156" s="4">
        <f t="shared" si="11"/>
        <v>0.002774034195471289</v>
      </c>
      <c r="H156" s="4">
        <f>SUM($F$10:F156)</f>
        <v>0.416189012354158</v>
      </c>
    </row>
    <row r="157" spans="1:8" ht="12.75">
      <c r="A157" s="15">
        <v>0.147</v>
      </c>
      <c r="B157" s="4">
        <f t="shared" si="12"/>
        <v>0.9891364920980319</v>
      </c>
      <c r="C157" s="4">
        <f>B157*Imp!$A$18</f>
        <v>4.192404638603415</v>
      </c>
      <c r="D157" s="4">
        <f t="shared" si="10"/>
        <v>11.624971437131787</v>
      </c>
      <c r="E157" s="4">
        <f t="shared" si="9"/>
        <v>2.7728648446978936</v>
      </c>
      <c r="F157" s="4">
        <f t="shared" si="11"/>
        <v>0.0027728648446978935</v>
      </c>
      <c r="H157" s="4">
        <f>SUM($F$10:F157)</f>
        <v>0.4189618771988559</v>
      </c>
    </row>
    <row r="158" spans="1:8" ht="12.75">
      <c r="A158" s="15">
        <v>0.148</v>
      </c>
      <c r="B158" s="4">
        <f t="shared" si="12"/>
        <v>0.9889873608899155</v>
      </c>
      <c r="C158" s="4">
        <f>B158*Imp!$A$18</f>
        <v>4.191772553574036</v>
      </c>
      <c r="D158" s="4">
        <f t="shared" si="10"/>
        <v>11.618285301881743</v>
      </c>
      <c r="E158" s="4">
        <f t="shared" si="9"/>
        <v>2.7716879084900805</v>
      </c>
      <c r="F158" s="4">
        <f t="shared" si="11"/>
        <v>0.0027716879084900806</v>
      </c>
      <c r="H158" s="4">
        <f>SUM($F$10:F158)</f>
        <v>0.421733565107346</v>
      </c>
    </row>
    <row r="159" spans="1:8" ht="12.75">
      <c r="A159" s="15">
        <v>0.149</v>
      </c>
      <c r="B159" s="4">
        <f t="shared" si="12"/>
        <v>0.9888371959023387</v>
      </c>
      <c r="C159" s="4">
        <f>B159*Imp!$A$18</f>
        <v>4.191136086923071</v>
      </c>
      <c r="D159" s="4">
        <f t="shared" si="10"/>
        <v>11.61155675700581</v>
      </c>
      <c r="E159" s="4">
        <f t="shared" si="9"/>
        <v>2.7705033948278337</v>
      </c>
      <c r="F159" s="4">
        <f t="shared" si="11"/>
        <v>0.0027705033948278337</v>
      </c>
      <c r="H159" s="4">
        <f>SUM($F$10:F159)</f>
        <v>0.4245040685021738</v>
      </c>
    </row>
    <row r="160" spans="1:8" ht="12.75">
      <c r="A160" s="15">
        <v>0.15</v>
      </c>
      <c r="B160" s="4">
        <f t="shared" si="12"/>
        <v>0.9886859966642595</v>
      </c>
      <c r="C160" s="4">
        <f>B160*Imp!$A$18</f>
        <v>4.190495236654033</v>
      </c>
      <c r="D160" s="4">
        <f t="shared" si="10"/>
        <v>11.604785860664835</v>
      </c>
      <c r="E160" s="4">
        <f t="shared" si="9"/>
        <v>2.769311311741488</v>
      </c>
      <c r="F160" s="4">
        <f t="shared" si="11"/>
        <v>0.002769311311741488</v>
      </c>
      <c r="H160" s="4">
        <f>SUM($F$10:F160)</f>
        <v>0.4272733798139153</v>
      </c>
    </row>
    <row r="161" spans="1:8" ht="12.75">
      <c r="A161" s="15">
        <v>0.151</v>
      </c>
      <c r="B161" s="4">
        <f t="shared" si="12"/>
        <v>0.9885337627011027</v>
      </c>
      <c r="C161" s="4">
        <f>B161*Imp!$A$18</f>
        <v>4.189850000755459</v>
      </c>
      <c r="D161" s="4">
        <f t="shared" si="10"/>
        <v>11.597972671376908</v>
      </c>
      <c r="E161" s="4">
        <f t="shared" si="9"/>
        <v>2.7681116673116493</v>
      </c>
      <c r="F161" s="4">
        <f t="shared" si="11"/>
        <v>0.0027681116673116493</v>
      </c>
      <c r="H161" s="4">
        <f>SUM($F$10:F161)</f>
        <v>0.43004149148122695</v>
      </c>
    </row>
    <row r="162" spans="1:8" ht="12.75">
      <c r="A162" s="15">
        <v>0.152</v>
      </c>
      <c r="B162" s="4">
        <f t="shared" si="12"/>
        <v>0.988380493534752</v>
      </c>
      <c r="C162" s="4">
        <f>B162*Imp!$A$18</f>
        <v>4.189200377200876</v>
      </c>
      <c r="D162" s="4">
        <f t="shared" si="10"/>
        <v>11.591117248016692</v>
      </c>
      <c r="E162" s="4">
        <f t="shared" si="9"/>
        <v>2.7669044696691256</v>
      </c>
      <c r="F162" s="4">
        <f t="shared" si="11"/>
        <v>0.002766904469669126</v>
      </c>
      <c r="H162" s="4">
        <f>SUM($F$10:F162)</f>
        <v>0.4328083959508961</v>
      </c>
    </row>
    <row r="163" spans="1:8" ht="12.75">
      <c r="A163" s="15">
        <v>0.153</v>
      </c>
      <c r="B163" s="4">
        <f t="shared" si="12"/>
        <v>0.9882261886835422</v>
      </c>
      <c r="C163" s="4">
        <f>B163*Imp!$A$18</f>
        <v>4.188546363948773</v>
      </c>
      <c r="D163" s="4">
        <f t="shared" si="10"/>
        <v>11.584219649814745</v>
      </c>
      <c r="E163" s="4">
        <f t="shared" si="9"/>
        <v>2.765689726994848</v>
      </c>
      <c r="F163" s="4">
        <f t="shared" si="11"/>
        <v>0.002765689726994848</v>
      </c>
      <c r="H163" s="4">
        <f>SUM($F$10:F163)</f>
        <v>0.43557408567789097</v>
      </c>
    </row>
    <row r="164" spans="1:8" ht="12.75">
      <c r="A164" s="15">
        <v>0.154</v>
      </c>
      <c r="B164" s="4">
        <f t="shared" si="12"/>
        <v>0.9880708476622514</v>
      </c>
      <c r="C164" s="4">
        <f>B164*Imp!$A$18</f>
        <v>4.187887958942561</v>
      </c>
      <c r="D164" s="4">
        <f t="shared" si="10"/>
        <v>11.577279936356831</v>
      </c>
      <c r="E164" s="4">
        <f t="shared" si="9"/>
        <v>2.7644674475197966</v>
      </c>
      <c r="F164" s="4">
        <f t="shared" si="11"/>
        <v>0.0027644674475197964</v>
      </c>
      <c r="H164" s="4">
        <f>SUM($F$10:F164)</f>
        <v>0.43833855312541076</v>
      </c>
    </row>
    <row r="165" spans="1:8" ht="12.75">
      <c r="A165" s="15">
        <v>0.155</v>
      </c>
      <c r="B165" s="4">
        <f t="shared" si="12"/>
        <v>0.9879144699820932</v>
      </c>
      <c r="C165" s="4">
        <f>B165*Imp!$A$18</f>
        <v>4.187225160110542</v>
      </c>
      <c r="D165" s="4">
        <f t="shared" si="10"/>
        <v>11.570298167583191</v>
      </c>
      <c r="E165" s="4">
        <f t="shared" si="9"/>
        <v>2.7632376395249154</v>
      </c>
      <c r="F165" s="4">
        <f t="shared" si="11"/>
        <v>0.0027632376395249156</v>
      </c>
      <c r="H165" s="4">
        <f>SUM($F$10:F165)</f>
        <v>0.44110179076493566</v>
      </c>
    </row>
    <row r="166" spans="1:8" ht="12.75">
      <c r="A166" s="15">
        <v>0.156</v>
      </c>
      <c r="B166" s="4">
        <f t="shared" si="12"/>
        <v>0.9877570551507086</v>
      </c>
      <c r="C166" s="4">
        <f>B166*Imp!$A$18</f>
        <v>4.186557965365879</v>
      </c>
      <c r="D166" s="4">
        <f t="shared" si="10"/>
        <v>11.563274403787894</v>
      </c>
      <c r="E166" s="4">
        <f t="shared" si="9"/>
        <v>2.762000311341046</v>
      </c>
      <c r="F166" s="4">
        <f t="shared" si="11"/>
        <v>0.002762000311341046</v>
      </c>
      <c r="H166" s="4">
        <f>SUM($F$10:F166)</f>
        <v>0.4438637910762767</v>
      </c>
    </row>
    <row r="167" spans="1:8" ht="12.75">
      <c r="A167" s="15">
        <v>0.157</v>
      </c>
      <c r="B167" s="4">
        <f t="shared" si="12"/>
        <v>0.9875986026721585</v>
      </c>
      <c r="C167" s="4">
        <f>B167*Imp!$A$18</f>
        <v>4.18588637260656</v>
      </c>
      <c r="D167" s="4">
        <f t="shared" si="10"/>
        <v>11.556208705618138</v>
      </c>
      <c r="E167" s="4">
        <f aca="true" t="shared" si="13" ref="E167:E230">D167/C167</f>
        <v>2.7607554713488467</v>
      </c>
      <c r="F167" s="4">
        <f t="shared" si="11"/>
        <v>0.002760755471348847</v>
      </c>
      <c r="H167" s="4">
        <f>SUM($F$10:F167)</f>
        <v>0.44662454654762557</v>
      </c>
    </row>
    <row r="168" spans="1:8" ht="12.75">
      <c r="A168" s="15">
        <v>0.158</v>
      </c>
      <c r="B168" s="4">
        <f t="shared" si="12"/>
        <v>0.987439112046915</v>
      </c>
      <c r="C168" s="4">
        <f>B168*Imp!$A$18</f>
        <v>4.18521037971536</v>
      </c>
      <c r="D168" s="4">
        <f t="shared" si="10"/>
        <v>11.549101134073508</v>
      </c>
      <c r="E168" s="4">
        <f t="shared" si="13"/>
        <v>2.7595031279787117</v>
      </c>
      <c r="F168" s="4">
        <f t="shared" si="11"/>
        <v>0.002759503127978712</v>
      </c>
      <c r="H168" s="4">
        <f>SUM($F$10:F168)</f>
        <v>0.4493840496756043</v>
      </c>
    </row>
    <row r="169" spans="1:8" ht="12.75">
      <c r="A169" s="15">
        <v>0.159</v>
      </c>
      <c r="B169" s="4">
        <f t="shared" si="12"/>
        <v>0.9872785827718538</v>
      </c>
      <c r="C169" s="4">
        <f>B169*Imp!$A$18</f>
        <v>4.184529984559814</v>
      </c>
      <c r="D169" s="4">
        <f t="shared" si="10"/>
        <v>11.541951750505316</v>
      </c>
      <c r="E169" s="4">
        <f t="shared" si="13"/>
        <v>2.758243289710698</v>
      </c>
      <c r="F169" s="4">
        <f t="shared" si="11"/>
        <v>0.0027582432897106978</v>
      </c>
      <c r="H169" s="4">
        <f>SUM($F$10:F169)</f>
        <v>0.452142292965315</v>
      </c>
    </row>
    <row r="170" spans="1:8" ht="12.75">
      <c r="A170" s="15">
        <v>0.16</v>
      </c>
      <c r="B170" s="4">
        <f t="shared" si="12"/>
        <v>0.9871170143402453</v>
      </c>
      <c r="C170" s="4">
        <f>B170*Imp!$A$18</f>
        <v>4.183845184992172</v>
      </c>
      <c r="D170" s="4">
        <f t="shared" si="10"/>
        <v>11.534760616615808</v>
      </c>
      <c r="E170" s="4">
        <f t="shared" si="13"/>
        <v>2.756975965074432</v>
      </c>
      <c r="F170" s="4">
        <f t="shared" si="11"/>
        <v>0.0027569759650744323</v>
      </c>
      <c r="H170" s="4">
        <f>SUM($F$10:F170)</f>
        <v>0.45489926893038946</v>
      </c>
    </row>
    <row r="171" spans="1:8" ht="12.75">
      <c r="A171" s="15">
        <v>0.161</v>
      </c>
      <c r="B171" s="4">
        <f t="shared" si="12"/>
        <v>0.9869544062417474</v>
      </c>
      <c r="C171" s="4">
        <f>B171*Imp!$A$18</f>
        <v>4.183155978849376</v>
      </c>
      <c r="D171" s="4">
        <f t="shared" si="10"/>
        <v>11.527527794457573</v>
      </c>
      <c r="E171" s="4">
        <f t="shared" si="13"/>
        <v>2.7557011626490553</v>
      </c>
      <c r="F171" s="4">
        <f t="shared" si="11"/>
        <v>0.0027557011626490554</v>
      </c>
      <c r="H171" s="4">
        <f>SUM($F$10:F171)</f>
        <v>0.4576549700930385</v>
      </c>
    </row>
    <row r="172" spans="1:8" ht="12.75">
      <c r="A172" s="15">
        <v>0.162</v>
      </c>
      <c r="B172" s="4">
        <f t="shared" si="12"/>
        <v>0.986790757962396</v>
      </c>
      <c r="C172" s="4">
        <f>B172*Imp!$A$18</f>
        <v>4.182462363953016</v>
      </c>
      <c r="D172" s="4">
        <f t="shared" si="10"/>
        <v>11.52025334643271</v>
      </c>
      <c r="E172" s="4">
        <f t="shared" si="13"/>
        <v>2.7544188910631218</v>
      </c>
      <c r="F172" s="4">
        <f t="shared" si="11"/>
        <v>0.002754418891063122</v>
      </c>
      <c r="H172" s="4">
        <f>SUM($F$10:F172)</f>
        <v>0.46040938898410166</v>
      </c>
    </row>
    <row r="173" spans="1:8" ht="12.75">
      <c r="A173" s="15">
        <v>0.163</v>
      </c>
      <c r="B173" s="4">
        <f t="shared" si="12"/>
        <v>0.9866260689845977</v>
      </c>
      <c r="C173" s="4">
        <f>B173*Imp!$A$18</f>
        <v>4.181764338109299</v>
      </c>
      <c r="D173" s="4">
        <f t="shared" si="10"/>
        <v>11.51293733529217</v>
      </c>
      <c r="E173" s="4">
        <f t="shared" si="13"/>
        <v>2.7531291589945295</v>
      </c>
      <c r="F173" s="4">
        <f t="shared" si="11"/>
        <v>0.0027531291589945293</v>
      </c>
      <c r="H173" s="4">
        <f>SUM($F$10:F173)</f>
        <v>0.46316251814309617</v>
      </c>
    </row>
    <row r="174" spans="1:8" ht="12.75">
      <c r="A174" s="15">
        <v>0.164</v>
      </c>
      <c r="B174" s="4">
        <f t="shared" si="12"/>
        <v>0.9864603387871203</v>
      </c>
      <c r="C174" s="4">
        <f>B174*Imp!$A$18</f>
        <v>4.181061899109007</v>
      </c>
      <c r="D174" s="4">
        <f t="shared" si="10"/>
        <v>11.50557982413498</v>
      </c>
      <c r="E174" s="4">
        <f t="shared" si="13"/>
        <v>2.7518319751704325</v>
      </c>
      <c r="F174" s="4">
        <f t="shared" si="11"/>
        <v>0.0027518319751704324</v>
      </c>
      <c r="H174" s="4">
        <f>SUM($F$10:F174)</f>
        <v>0.4659143501182666</v>
      </c>
    </row>
    <row r="175" spans="1:8" ht="12.75">
      <c r="A175" s="15">
        <v>0.165</v>
      </c>
      <c r="B175" s="4">
        <f t="shared" si="12"/>
        <v>0.9862935668450848</v>
      </c>
      <c r="C175" s="4">
        <f>B175*Imp!$A$18</f>
        <v>4.18035504472747</v>
      </c>
      <c r="D175" s="4">
        <f t="shared" si="10"/>
        <v>11.498180876407574</v>
      </c>
      <c r="E175" s="4">
        <f t="shared" si="13"/>
        <v>2.7505273483671706</v>
      </c>
      <c r="F175" s="4">
        <f t="shared" si="11"/>
        <v>0.0027505273483671706</v>
      </c>
      <c r="H175" s="4">
        <f>SUM($F$10:F175)</f>
        <v>0.46866487746663377</v>
      </c>
    </row>
    <row r="176" spans="1:8" ht="12.75">
      <c r="A176" s="15">
        <v>0.166</v>
      </c>
      <c r="B176" s="4">
        <f t="shared" si="12"/>
        <v>0.9861257526299574</v>
      </c>
      <c r="C176" s="4">
        <f>B176*Imp!$A$18</f>
        <v>4.179643772724521</v>
      </c>
      <c r="D176" s="4">
        <f t="shared" si="10"/>
        <v>11.490740555902988</v>
      </c>
      <c r="E176" s="4">
        <f t="shared" si="13"/>
        <v>2.749215287410174</v>
      </c>
      <c r="F176" s="4">
        <f t="shared" si="11"/>
        <v>0.002749215287410174</v>
      </c>
      <c r="H176" s="4">
        <f>SUM($F$10:F176)</f>
        <v>0.47141409275404395</v>
      </c>
    </row>
    <row r="177" spans="1:8" ht="12.75">
      <c r="A177" s="15">
        <v>0.167</v>
      </c>
      <c r="B177" s="4">
        <f t="shared" si="12"/>
        <v>0.9859568956095393</v>
      </c>
      <c r="C177" s="4">
        <f>B177*Imp!$A$18</f>
        <v>4.178928080844465</v>
      </c>
      <c r="D177" s="4">
        <f t="shared" si="10"/>
        <v>11.48325892676017</v>
      </c>
      <c r="E177" s="4">
        <f t="shared" si="13"/>
        <v>2.7478958011738905</v>
      </c>
      <c r="F177" s="4">
        <f t="shared" si="11"/>
        <v>0.0027478958011738904</v>
      </c>
      <c r="H177" s="4">
        <f>SUM($F$10:F177)</f>
        <v>0.47416198855521785</v>
      </c>
    </row>
    <row r="178" spans="1:8" ht="12.75">
      <c r="A178" s="15">
        <v>0.168</v>
      </c>
      <c r="B178" s="4">
        <f t="shared" si="12"/>
        <v>0.9857869952479592</v>
      </c>
      <c r="C178" s="4">
        <f>B178*Imp!$A$18</f>
        <v>4.178207966816039</v>
      </c>
      <c r="D178" s="4">
        <f t="shared" si="10"/>
        <v>11.475736053463223</v>
      </c>
      <c r="E178" s="4">
        <f t="shared" si="13"/>
        <v>2.7465688985817023</v>
      </c>
      <c r="F178" s="4">
        <f t="shared" si="11"/>
        <v>0.0027465688985817025</v>
      </c>
      <c r="H178" s="4">
        <f>SUM($F$10:F178)</f>
        <v>0.47690855745379956</v>
      </c>
    </row>
    <row r="179" spans="1:8" ht="12.75">
      <c r="A179" s="15">
        <v>0.169</v>
      </c>
      <c r="B179" s="4">
        <f t="shared" si="12"/>
        <v>0.9856160510056642</v>
      </c>
      <c r="C179" s="4">
        <f>B179*Imp!$A$18</f>
        <v>4.177483428352374</v>
      </c>
      <c r="D179" s="4">
        <f t="shared" si="10"/>
        <v>11.46817200084064</v>
      </c>
      <c r="E179" s="4">
        <f t="shared" si="13"/>
        <v>2.7452345886058396</v>
      </c>
      <c r="F179" s="4">
        <f t="shared" si="11"/>
        <v>0.0027452345886058395</v>
      </c>
      <c r="H179" s="4">
        <f>SUM($F$10:F179)</f>
        <v>0.4796537920424054</v>
      </c>
    </row>
    <row r="180" spans="1:8" ht="12.75">
      <c r="A180" s="15">
        <v>0.17</v>
      </c>
      <c r="B180" s="4">
        <f t="shared" si="12"/>
        <v>0.9854440623394105</v>
      </c>
      <c r="C180" s="4">
        <f>B180*Imp!$A$18</f>
        <v>4.176754463150958</v>
      </c>
      <c r="D180" s="4">
        <f t="shared" si="10"/>
        <v>11.460566834064563</v>
      </c>
      <c r="E180" s="4">
        <f t="shared" si="13"/>
        <v>2.7438928802672953</v>
      </c>
      <c r="F180" s="4">
        <f t="shared" si="11"/>
        <v>0.002743892880267295</v>
      </c>
      <c r="H180" s="4">
        <f>SUM($F$10:F180)</f>
        <v>0.48239768492267265</v>
      </c>
    </row>
    <row r="181" spans="1:8" ht="12.75">
      <c r="A181" s="15">
        <v>0.171</v>
      </c>
      <c r="B181" s="4">
        <f t="shared" si="12"/>
        <v>0.9852710287022551</v>
      </c>
      <c r="C181" s="4">
        <f>B181*Imp!$A$18</f>
        <v>4.176021068893604</v>
      </c>
      <c r="D181" s="4">
        <f t="shared" si="10"/>
        <v>11.452920618650063</v>
      </c>
      <c r="E181" s="4">
        <f t="shared" si="13"/>
        <v>2.7425437826357526</v>
      </c>
      <c r="F181" s="4">
        <f t="shared" si="11"/>
        <v>0.0027425437826357527</v>
      </c>
      <c r="H181" s="4">
        <f>SUM($F$10:F181)</f>
        <v>0.48514022870530843</v>
      </c>
    </row>
    <row r="182" spans="1:8" ht="12.75">
      <c r="A182" s="15">
        <v>0.172</v>
      </c>
      <c r="B182" s="4">
        <f t="shared" si="12"/>
        <v>0.9850969495435462</v>
      </c>
      <c r="C182" s="4">
        <f>B182*Imp!$A$18</f>
        <v>4.175283243246399</v>
      </c>
      <c r="D182" s="4">
        <f t="shared" si="10"/>
        <v>11.445233420454297</v>
      </c>
      <c r="E182" s="4">
        <f t="shared" si="13"/>
        <v>2.741187304829482</v>
      </c>
      <c r="F182" s="4">
        <f t="shared" si="11"/>
        <v>0.0027411873048294824</v>
      </c>
      <c r="H182" s="4">
        <f>SUM($F$10:F182)</f>
        <v>0.4878814160101379</v>
      </c>
    </row>
    <row r="183" spans="1:8" ht="12.75">
      <c r="A183" s="15">
        <v>0.173</v>
      </c>
      <c r="B183" s="4">
        <f t="shared" si="12"/>
        <v>0.9849218243089144</v>
      </c>
      <c r="C183" s="4">
        <f>B183*Imp!$A$18</f>
        <v>4.174540983859679</v>
      </c>
      <c r="D183" s="4">
        <f t="shared" si="10"/>
        <v>11.43750530567585</v>
      </c>
      <c r="E183" s="4">
        <f t="shared" si="13"/>
        <v>2.739823456015279</v>
      </c>
      <c r="F183" s="4">
        <f t="shared" si="11"/>
        <v>0.002739823456015279</v>
      </c>
      <c r="H183" s="4">
        <f>SUM($F$10:F183)</f>
        <v>0.49062123946615316</v>
      </c>
    </row>
    <row r="184" spans="1:8" ht="12.75">
      <c r="A184" s="15">
        <v>0.174</v>
      </c>
      <c r="B184" s="4">
        <f t="shared" si="12"/>
        <v>0.9847456524402634</v>
      </c>
      <c r="C184" s="4">
        <f>B184*Imp!$A$18</f>
        <v>4.173794288367981</v>
      </c>
      <c r="D184" s="4">
        <f t="shared" si="10"/>
        <v>11.42973634085388</v>
      </c>
      <c r="E184" s="4">
        <f t="shared" si="13"/>
        <v>2.7384522454083586</v>
      </c>
      <c r="F184" s="4">
        <f t="shared" si="11"/>
        <v>0.0027384522454083587</v>
      </c>
      <c r="H184" s="4">
        <f>SUM($F$10:F184)</f>
        <v>0.4933596917115615</v>
      </c>
    </row>
    <row r="185" spans="1:8" ht="12.75">
      <c r="A185" s="15">
        <v>0.175</v>
      </c>
      <c r="B185" s="4">
        <f t="shared" si="12"/>
        <v>0.9845684333757608</v>
      </c>
      <c r="C185" s="4">
        <f>B185*Imp!$A$18</f>
        <v>4.173043154390006</v>
      </c>
      <c r="D185" s="4">
        <f t="shared" si="10"/>
        <v>11.42192659286738</v>
      </c>
      <c r="E185" s="4">
        <f t="shared" si="13"/>
        <v>2.7370736822722783</v>
      </c>
      <c r="F185" s="4">
        <f t="shared" si="11"/>
        <v>0.002737073682272278</v>
      </c>
      <c r="H185" s="4">
        <f>SUM($F$10:F185)</f>
        <v>0.4960967653938338</v>
      </c>
    </row>
    <row r="186" spans="1:8" ht="12.75">
      <c r="A186" s="15">
        <v>0.176</v>
      </c>
      <c r="B186" s="4">
        <f t="shared" si="12"/>
        <v>0.9843901665498289</v>
      </c>
      <c r="C186" s="4">
        <f>B186*Imp!$A$18</f>
        <v>4.172287579528583</v>
      </c>
      <c r="D186" s="4">
        <f t="shared" si="10"/>
        <v>11.414076128934424</v>
      </c>
      <c r="E186" s="4">
        <f t="shared" si="13"/>
        <v>2.7356877759188576</v>
      </c>
      <c r="F186" s="4">
        <f t="shared" si="11"/>
        <v>0.0027356877759188575</v>
      </c>
      <c r="H186" s="4">
        <f>SUM($F$10:F186)</f>
        <v>0.49883245316975267</v>
      </c>
    </row>
    <row r="187" spans="1:8" ht="12.75">
      <c r="A187" s="15">
        <v>0.177</v>
      </c>
      <c r="B187" s="4">
        <f t="shared" si="12"/>
        <v>0.9842108513931352</v>
      </c>
      <c r="C187" s="4">
        <f>B187*Imp!$A$18</f>
        <v>4.171527561370624</v>
      </c>
      <c r="D187" s="4">
        <f t="shared" si="10"/>
        <v>11.406185016611357</v>
      </c>
      <c r="E187" s="4">
        <f t="shared" si="13"/>
        <v>2.7342945357080817</v>
      </c>
      <c r="F187" s="4">
        <f t="shared" si="11"/>
        <v>0.0027342945357080816</v>
      </c>
      <c r="H187" s="4">
        <f>SUM($F$10:F187)</f>
        <v>0.5015667477054607</v>
      </c>
    </row>
    <row r="188" spans="1:8" ht="12.75">
      <c r="A188" s="15">
        <v>0.178</v>
      </c>
      <c r="B188" s="4">
        <f t="shared" si="12"/>
        <v>0.9840304873325826</v>
      </c>
      <c r="C188" s="4">
        <f>B188*Imp!$A$18</f>
        <v>4.170763097487086</v>
      </c>
      <c r="D188" s="4">
        <f t="shared" si="10"/>
        <v>11.398253323792</v>
      </c>
      <c r="E188" s="4">
        <f t="shared" si="13"/>
        <v>2.7328939710480147</v>
      </c>
      <c r="F188" s="4">
        <f t="shared" si="11"/>
        <v>0.0027328939710480147</v>
      </c>
      <c r="H188" s="4">
        <f>SUM($F$10:F188)</f>
        <v>0.5042996416765086</v>
      </c>
    </row>
    <row r="189" spans="1:8" ht="12.75">
      <c r="A189" s="15">
        <v>0.179</v>
      </c>
      <c r="B189" s="4">
        <f t="shared" si="12"/>
        <v>0.9838490737913006</v>
      </c>
      <c r="C189" s="4">
        <f>B189*Imp!$A$18</f>
        <v>4.169994185432934</v>
      </c>
      <c r="D189" s="4">
        <f t="shared" si="10"/>
        <v>11.390281118706934</v>
      </c>
      <c r="E189" s="4">
        <f t="shared" si="13"/>
        <v>2.731486091394725</v>
      </c>
      <c r="F189" s="4">
        <f t="shared" si="11"/>
        <v>0.002731486091394725</v>
      </c>
      <c r="H189" s="4">
        <f>SUM($F$10:F189)</f>
        <v>0.5070311277679034</v>
      </c>
    </row>
    <row r="190" spans="1:8" ht="12.75">
      <c r="A190" s="15">
        <v>0.18</v>
      </c>
      <c r="B190" s="4">
        <f t="shared" si="12"/>
        <v>0.983666610188635</v>
      </c>
      <c r="C190" s="4">
        <f>B190*Imp!$A$18</f>
        <v>4.169220822747094</v>
      </c>
      <c r="D190" s="4">
        <f t="shared" si="10"/>
        <v>11.382268469922613</v>
      </c>
      <c r="E190" s="4">
        <f t="shared" si="13"/>
        <v>2.7300709062521786</v>
      </c>
      <c r="F190" s="4">
        <f t="shared" si="11"/>
        <v>0.0027300709062521786</v>
      </c>
      <c r="H190" s="4">
        <f>SUM($F$10:F190)</f>
        <v>0.5097611986741556</v>
      </c>
    </row>
    <row r="191" spans="1:8" ht="12.75">
      <c r="A191" s="15">
        <v>0.181</v>
      </c>
      <c r="B191" s="4">
        <f t="shared" si="12"/>
        <v>0.9834830959401386</v>
      </c>
      <c r="C191" s="4">
        <f>B191*Imp!$A$18</f>
        <v>4.168443006952415</v>
      </c>
      <c r="D191" s="4">
        <f t="shared" si="10"/>
        <v>11.37421544634065</v>
      </c>
      <c r="E191" s="4">
        <f t="shared" si="13"/>
        <v>2.728648425172169</v>
      </c>
      <c r="F191" s="4">
        <f t="shared" si="11"/>
        <v>0.0027286484251721694</v>
      </c>
      <c r="H191" s="4">
        <f>SUM($F$10:F191)</f>
        <v>0.5124898470993278</v>
      </c>
    </row>
    <row r="192" spans="1:8" ht="12.75">
      <c r="A192" s="15">
        <v>0.182</v>
      </c>
      <c r="B192" s="4">
        <f t="shared" si="12"/>
        <v>0.9832985304575614</v>
      </c>
      <c r="C192" s="4">
        <f>B192*Imp!$A$18</f>
        <v>4.167660735555633</v>
      </c>
      <c r="D192" s="4">
        <f t="shared" si="10"/>
        <v>11.366122117196994</v>
      </c>
      <c r="E192" s="4">
        <f t="shared" si="13"/>
        <v>2.727218657754219</v>
      </c>
      <c r="F192" s="4">
        <f t="shared" si="11"/>
        <v>0.0027272186577542187</v>
      </c>
      <c r="H192" s="4">
        <f>SUM($F$10:F192)</f>
        <v>0.515217065757082</v>
      </c>
    </row>
    <row r="193" spans="1:8" ht="12.75">
      <c r="A193" s="15">
        <v>0.183</v>
      </c>
      <c r="B193" s="4">
        <f t="shared" si="12"/>
        <v>0.9831129131488408</v>
      </c>
      <c r="C193" s="4">
        <f>B193*Imp!$A$18</f>
        <v>4.166874006047316</v>
      </c>
      <c r="D193" s="4">
        <f t="shared" si="10"/>
        <v>11.357988552061082</v>
      </c>
      <c r="E193" s="4">
        <f t="shared" si="13"/>
        <v>2.7257816136454855</v>
      </c>
      <c r="F193" s="4">
        <f t="shared" si="11"/>
        <v>0.0027257816136454856</v>
      </c>
      <c r="H193" s="4">
        <f>SUM($F$10:F193)</f>
        <v>0.5179428473707275</v>
      </c>
    </row>
    <row r="194" spans="1:8" ht="12.75">
      <c r="A194" s="15">
        <v>0.184</v>
      </c>
      <c r="B194" s="4">
        <f t="shared" si="12"/>
        <v>0.9829262434180909</v>
      </c>
      <c r="C194" s="4">
        <f>B194*Imp!$A$18</f>
        <v>4.166082815901837</v>
      </c>
      <c r="D194" s="4">
        <f t="shared" si="10"/>
        <v>11.34981482083511</v>
      </c>
      <c r="E194" s="4">
        <f t="shared" si="13"/>
        <v>2.7243373025406847</v>
      </c>
      <c r="F194" s="4">
        <f t="shared" si="11"/>
        <v>0.0027243373025406846</v>
      </c>
      <c r="H194" s="4">
        <f>SUM($F$10:F194)</f>
        <v>0.5206671846732682</v>
      </c>
    </row>
    <row r="195" spans="1:8" ht="12.75">
      <c r="A195" s="15">
        <v>0.185</v>
      </c>
      <c r="B195" s="4">
        <f t="shared" si="12"/>
        <v>0.982738520665594</v>
      </c>
      <c r="C195" s="4">
        <f>B195*Imp!$A$18</f>
        <v>4.165287162577319</v>
      </c>
      <c r="D195" s="4">
        <f t="shared" si="10"/>
        <v>11.341600993753145</v>
      </c>
      <c r="E195" s="4">
        <f t="shared" si="13"/>
        <v>2.722885734181986</v>
      </c>
      <c r="F195" s="4">
        <f t="shared" si="11"/>
        <v>0.002722885734181986</v>
      </c>
      <c r="H195" s="4">
        <f>SUM($F$10:F195)</f>
        <v>0.5233900704074502</v>
      </c>
    </row>
    <row r="196" spans="1:8" ht="12.75">
      <c r="A196" s="15">
        <v>0.186</v>
      </c>
      <c r="B196" s="4">
        <f t="shared" si="12"/>
        <v>0.9825497442877893</v>
      </c>
      <c r="C196" s="4">
        <f>B196*Imp!$A$18</f>
        <v>4.164487043515603</v>
      </c>
      <c r="D196" s="4">
        <f t="shared" si="10"/>
        <v>11.33334714138043</v>
      </c>
      <c r="E196" s="4">
        <f t="shared" si="13"/>
        <v>2.7214269183589472</v>
      </c>
      <c r="F196" s="4">
        <f t="shared" si="11"/>
        <v>0.0027214269183589474</v>
      </c>
      <c r="H196" s="4">
        <f>SUM($F$10:F196)</f>
        <v>0.5261114973258092</v>
      </c>
    </row>
    <row r="197" spans="1:8" ht="12.75">
      <c r="A197" s="15">
        <v>0.187</v>
      </c>
      <c r="B197" s="4">
        <f t="shared" si="12"/>
        <v>0.9823599136772632</v>
      </c>
      <c r="C197" s="4">
        <f>B197*Imp!$A$18</f>
        <v>4.163682456142195</v>
      </c>
      <c r="D197" s="4">
        <f t="shared" si="10"/>
        <v>11.32505333461239</v>
      </c>
      <c r="E197" s="4">
        <f t="shared" si="13"/>
        <v>2.7199608649083844</v>
      </c>
      <c r="F197" s="4">
        <f t="shared" si="11"/>
        <v>0.0027199608649083845</v>
      </c>
      <c r="H197" s="4">
        <f>SUM($F$10:F197)</f>
        <v>0.5288314581907175</v>
      </c>
    </row>
    <row r="198" spans="1:8" ht="12.75">
      <c r="A198" s="15">
        <v>0.188</v>
      </c>
      <c r="B198" s="4">
        <f t="shared" si="12"/>
        <v>0.9821690282227392</v>
      </c>
      <c r="C198" s="4">
        <f>B198*Imp!$A$18</f>
        <v>4.162873397866233</v>
      </c>
      <c r="D198" s="4">
        <f t="shared" si="10"/>
        <v>11.316719644673979</v>
      </c>
      <c r="E198" s="4">
        <f t="shared" si="13"/>
        <v>2.718487583714316</v>
      </c>
      <c r="F198" s="4">
        <f t="shared" si="11"/>
        <v>0.002718487583714316</v>
      </c>
      <c r="H198" s="4">
        <f>SUM($F$10:F198)</f>
        <v>0.5315499457744318</v>
      </c>
    </row>
    <row r="199" spans="1:8" ht="12.75">
      <c r="A199" s="15">
        <v>0.189</v>
      </c>
      <c r="B199" s="4">
        <f t="shared" si="12"/>
        <v>0.9819770873090675</v>
      </c>
      <c r="C199" s="4">
        <f>B199*Imp!$A$18</f>
        <v>4.162059866080434</v>
      </c>
      <c r="D199" s="4">
        <f t="shared" si="10"/>
        <v>11.30834614311879</v>
      </c>
      <c r="E199" s="4">
        <f t="shared" si="13"/>
        <v>2.717007084707861</v>
      </c>
      <c r="F199" s="4">
        <f t="shared" si="11"/>
        <v>0.002717007084707861</v>
      </c>
      <c r="H199" s="4">
        <f>SUM($F$10:F199)</f>
        <v>0.5342669528591397</v>
      </c>
    </row>
    <row r="200" spans="1:8" ht="12.75">
      <c r="A200" s="15">
        <v>0.19</v>
      </c>
      <c r="B200" s="4">
        <f t="shared" si="12"/>
        <v>0.9817840903172143</v>
      </c>
      <c r="C200" s="4">
        <f>B200*Imp!$A$18</f>
        <v>4.161241858161056</v>
      </c>
      <c r="D200" s="4">
        <f t="shared" si="10"/>
        <v>11.299932901828175</v>
      </c>
      <c r="E200" s="4">
        <f t="shared" si="13"/>
        <v>2.715519377867131</v>
      </c>
      <c r="F200" s="4">
        <f t="shared" si="11"/>
        <v>0.002715519377867131</v>
      </c>
      <c r="H200" s="4">
        <f>SUM($F$10:F200)</f>
        <v>0.5369824722370069</v>
      </c>
    </row>
    <row r="201" spans="1:8" ht="12.75">
      <c r="A201" s="15">
        <v>0.191</v>
      </c>
      <c r="B201" s="4">
        <f t="shared" si="12"/>
        <v>0.9815900366242518</v>
      </c>
      <c r="C201" s="4">
        <f>B201*Imp!$A$18</f>
        <v>4.160419371467851</v>
      </c>
      <c r="D201" s="4">
        <f t="shared" si="10"/>
        <v>11.291479993010494</v>
      </c>
      <c r="E201" s="4">
        <f t="shared" si="13"/>
        <v>2.7140244732171577</v>
      </c>
      <c r="F201" s="4">
        <f t="shared" si="11"/>
        <v>0.002714024473217158</v>
      </c>
      <c r="H201" s="4">
        <f>SUM($F$10:F201)</f>
        <v>0.539696496710224</v>
      </c>
    </row>
    <row r="202" spans="1:8" ht="12.75">
      <c r="A202" s="15">
        <v>0.192</v>
      </c>
      <c r="B202" s="4">
        <f t="shared" si="12"/>
        <v>0.9813949256033475</v>
      </c>
      <c r="C202" s="4">
        <f>B202*Imp!$A$18</f>
        <v>4.159592403344021</v>
      </c>
      <c r="D202" s="4">
        <f aca="true" t="shared" si="14" ref="D202:D265">BESSELI(C202,1)</f>
        <v>11.28298748920025</v>
      </c>
      <c r="E202" s="4">
        <f t="shared" si="13"/>
        <v>2.7125223808297942</v>
      </c>
      <c r="F202" s="4">
        <f t="shared" si="11"/>
        <v>0.002712522380829794</v>
      </c>
      <c r="H202" s="4">
        <f>SUM($F$10:F202)</f>
        <v>0.5424090190910538</v>
      </c>
    </row>
    <row r="203" spans="1:8" ht="12.75">
      <c r="A203" s="15">
        <v>0.193</v>
      </c>
      <c r="B203" s="4">
        <f t="shared" si="12"/>
        <v>0.9811987566237536</v>
      </c>
      <c r="C203" s="4">
        <f>B203*Imp!$A$18</f>
        <v>4.158760951116174</v>
      </c>
      <c r="D203" s="4">
        <f t="shared" si="14"/>
        <v>11.274455463257237</v>
      </c>
      <c r="E203" s="4">
        <f t="shared" si="13"/>
        <v>2.711013110823615</v>
      </c>
      <c r="F203" s="4">
        <f t="shared" si="11"/>
        <v>0.002711013110823615</v>
      </c>
      <c r="H203" s="4">
        <f>SUM($F$10:F203)</f>
        <v>0.5451200322018774</v>
      </c>
    </row>
    <row r="204" spans="1:8" ht="12.75">
      <c r="A204" s="15">
        <v>0.194</v>
      </c>
      <c r="B204" s="4">
        <f t="shared" si="12"/>
        <v>0.9810015290507961</v>
      </c>
      <c r="C204" s="4">
        <f>B204*Imp!$A$18</f>
        <v>4.157925012094277</v>
      </c>
      <c r="D204" s="4">
        <f t="shared" si="14"/>
        <v>11.265883988365712</v>
      </c>
      <c r="E204" s="4">
        <f t="shared" si="13"/>
        <v>2.709496673363831</v>
      </c>
      <c r="F204" s="4">
        <f aca="true" t="shared" si="15" ref="F204:F267">E204*$A$11</f>
        <v>0.0027094966733638313</v>
      </c>
      <c r="H204" s="4">
        <f>SUM($F$10:F204)</f>
        <v>0.5478295288752413</v>
      </c>
    </row>
    <row r="205" spans="1:8" ht="12.75">
      <c r="A205" s="15">
        <v>0.195</v>
      </c>
      <c r="B205" s="4">
        <f t="shared" si="12"/>
        <v>0.9808032422458646</v>
      </c>
      <c r="C205" s="4">
        <f>B205*Imp!$A$18</f>
        <v>4.157084583571612</v>
      </c>
      <c r="D205" s="4">
        <f t="shared" si="14"/>
        <v>11.257273138033536</v>
      </c>
      <c r="E205" s="4">
        <f t="shared" si="13"/>
        <v>2.707973078662188</v>
      </c>
      <c r="F205" s="4">
        <f t="shared" si="15"/>
        <v>0.0027079730786621877</v>
      </c>
      <c r="H205" s="4">
        <f>SUM($F$10:F205)</f>
        <v>0.5505375019539035</v>
      </c>
    </row>
    <row r="206" spans="1:8" ht="12.75">
      <c r="A206" s="15">
        <v>0.196</v>
      </c>
      <c r="B206" s="4">
        <f t="shared" si="12"/>
        <v>0.9806038955664005</v>
      </c>
      <c r="C206" s="4">
        <f>B206*Imp!$A$18</f>
        <v>4.156239662824726</v>
      </c>
      <c r="D206" s="4">
        <f t="shared" si="14"/>
        <v>11.24862298609133</v>
      </c>
      <c r="E206" s="4">
        <f t="shared" si="13"/>
        <v>2.706442336976875</v>
      </c>
      <c r="F206" s="4">
        <f t="shared" si="15"/>
        <v>0.002706442336976875</v>
      </c>
      <c r="H206" s="4">
        <f>SUM($F$10:F206)</f>
        <v>0.5532439442908804</v>
      </c>
    </row>
    <row r="207" spans="1:8" ht="12.75">
      <c r="A207" s="15">
        <v>0.197</v>
      </c>
      <c r="B207" s="4">
        <f t="shared" si="12"/>
        <v>0.9804034883658871</v>
      </c>
      <c r="C207" s="4">
        <f>B207*Imp!$A$18</f>
        <v>4.155390247113392</v>
      </c>
      <c r="D207" s="4">
        <f t="shared" si="14"/>
        <v>11.23993360669162</v>
      </c>
      <c r="E207" s="4">
        <f t="shared" si="13"/>
        <v>2.70490445861243</v>
      </c>
      <c r="F207" s="4">
        <f t="shared" si="15"/>
        <v>0.00270490445861243</v>
      </c>
      <c r="H207" s="4">
        <f>SUM($F$10:F207)</f>
        <v>0.5559488487494928</v>
      </c>
    </row>
    <row r="208" spans="1:8" ht="12.75">
      <c r="A208" s="15">
        <v>0.198</v>
      </c>
      <c r="B208" s="4">
        <f t="shared" si="12"/>
        <v>0.9802020199938378</v>
      </c>
      <c r="C208" s="4">
        <f>B208*Imp!$A$18</f>
        <v>4.154536333680555</v>
      </c>
      <c r="D208" s="4">
        <f t="shared" si="14"/>
        <v>11.23120507430799</v>
      </c>
      <c r="E208" s="4">
        <f t="shared" si="13"/>
        <v>2.703359453919645</v>
      </c>
      <c r="F208" s="4">
        <f t="shared" si="15"/>
        <v>0.0027033594539196447</v>
      </c>
      <c r="H208" s="4">
        <f>SUM($F$10:F208)</f>
        <v>0.5586522082034124</v>
      </c>
    </row>
    <row r="209" spans="1:8" ht="12.75">
      <c r="A209" s="15">
        <v>0.199</v>
      </c>
      <c r="B209" s="4">
        <f t="shared" si="12"/>
        <v>0.9799994897957855</v>
      </c>
      <c r="C209" s="4">
        <f>B209*Imp!$A$18</f>
        <v>4.15367791975229</v>
      </c>
      <c r="D209" s="4">
        <f t="shared" si="14"/>
        <v>11.222437463734204</v>
      </c>
      <c r="E209" s="4">
        <f t="shared" si="13"/>
        <v>2.701807333295468</v>
      </c>
      <c r="F209" s="4">
        <f t="shared" si="15"/>
        <v>0.002701807333295468</v>
      </c>
      <c r="H209" s="4">
        <f>SUM($F$10:F209)</f>
        <v>0.5613540155367079</v>
      </c>
    </row>
    <row r="210" spans="1:8" ht="12.75">
      <c r="A210" s="15">
        <v>0.2</v>
      </c>
      <c r="B210" s="4">
        <f t="shared" si="12"/>
        <v>0.9797958971132712</v>
      </c>
      <c r="C210" s="4">
        <f>B210*Imp!$A$18</f>
        <v>4.152815002537753</v>
      </c>
      <c r="D210" s="4">
        <f t="shared" si="14"/>
        <v>11.213630850083348</v>
      </c>
      <c r="E210" s="4">
        <f t="shared" si="13"/>
        <v>2.7002481071829076</v>
      </c>
      <c r="F210" s="4">
        <f t="shared" si="15"/>
        <v>0.0027002481071829077</v>
      </c>
      <c r="H210" s="4">
        <f>SUM($F$10:F210)</f>
        <v>0.5640542636438909</v>
      </c>
    </row>
    <row r="211" spans="1:8" ht="12.75">
      <c r="A211" s="15">
        <v>0.201</v>
      </c>
      <c r="B211" s="4">
        <f t="shared" si="12"/>
        <v>0.9795912412838326</v>
      </c>
      <c r="C211" s="4">
        <f>B211*Imp!$A$18</f>
        <v>4.151947579229129</v>
      </c>
      <c r="D211" s="4">
        <f t="shared" si="14"/>
        <v>11.20478530878696</v>
      </c>
      <c r="E211" s="4">
        <f t="shared" si="13"/>
        <v>2.6986817860709347</v>
      </c>
      <c r="F211" s="4">
        <f t="shared" si="15"/>
        <v>0.0026986817860709346</v>
      </c>
      <c r="H211" s="4">
        <f>SUM($F$10:F211)</f>
        <v>0.5667529454299618</v>
      </c>
    </row>
    <row r="212" spans="1:8" ht="12.75">
      <c r="A212" s="15">
        <v>0.202</v>
      </c>
      <c r="B212" s="4">
        <f t="shared" si="12"/>
        <v>0.979385521640993</v>
      </c>
      <c r="C212" s="4">
        <f>B212*Imp!$A$18</f>
        <v>4.151075647001593</v>
      </c>
      <c r="D212" s="4">
        <f t="shared" si="14"/>
        <v>11.195900915594157</v>
      </c>
      <c r="E212" s="4">
        <f t="shared" si="13"/>
        <v>2.697108380494387</v>
      </c>
      <c r="F212" s="4">
        <f t="shared" si="15"/>
        <v>0.002697108380494387</v>
      </c>
      <c r="H212" s="4">
        <f>SUM($F$10:F212)</f>
        <v>0.5694500538104562</v>
      </c>
    </row>
    <row r="213" spans="1:8" ht="12.75">
      <c r="A213" s="15">
        <v>0.203</v>
      </c>
      <c r="B213" s="4">
        <f t="shared" si="12"/>
        <v>0.9791787375142497</v>
      </c>
      <c r="C213" s="4">
        <f>B213*Imp!$A$18</f>
        <v>4.150199203013252</v>
      </c>
      <c r="D213" s="4">
        <f t="shared" si="14"/>
        <v>11.18697774657076</v>
      </c>
      <c r="E213" s="4">
        <f t="shared" si="13"/>
        <v>2.6955279010338717</v>
      </c>
      <c r="F213" s="4">
        <f t="shared" si="15"/>
        <v>0.0026955279010338717</v>
      </c>
      <c r="H213" s="4">
        <f>SUM($F$10:F213)</f>
        <v>0.5721455817114901</v>
      </c>
    </row>
    <row r="214" spans="1:8" ht="12.75">
      <c r="A214" s="15">
        <v>0.204</v>
      </c>
      <c r="B214" s="4">
        <f t="shared" si="12"/>
        <v>0.9789708882290628</v>
      </c>
      <c r="C214" s="4">
        <f>B214*Imp!$A$18</f>
        <v>4.149318244405103</v>
      </c>
      <c r="D214" s="4">
        <f t="shared" si="14"/>
        <v>11.178015878098416</v>
      </c>
      <c r="E214" s="4">
        <f t="shared" si="13"/>
        <v>2.6939403583156665</v>
      </c>
      <c r="F214" s="4">
        <f t="shared" si="15"/>
        <v>0.0026939403583156663</v>
      </c>
      <c r="H214" s="4">
        <f>SUM($F$10:F214)</f>
        <v>0.5748395220698058</v>
      </c>
    </row>
    <row r="215" spans="1:8" ht="12.75">
      <c r="A215" s="15">
        <v>0.205</v>
      </c>
      <c r="B215" s="4">
        <f aca="true" t="shared" si="16" ref="B215:B278">SQRT(1-A215^2)</f>
        <v>0.9787619731068428</v>
      </c>
      <c r="C215" s="4">
        <f>B215*Imp!$A$18</f>
        <v>4.14843276830098</v>
      </c>
      <c r="D215" s="4">
        <f t="shared" si="14"/>
        <v>11.169015386873703</v>
      </c>
      <c r="E215" s="4">
        <f t="shared" si="13"/>
        <v>2.6923457630116188</v>
      </c>
      <c r="F215" s="4">
        <f t="shared" si="15"/>
        <v>0.002692345763011619</v>
      </c>
      <c r="H215" s="4">
        <f>SUM($F$10:F215)</f>
        <v>0.5775318678328174</v>
      </c>
    </row>
    <row r="216" spans="1:8" ht="12.75">
      <c r="A216" s="15">
        <v>0.206</v>
      </c>
      <c r="B216" s="4">
        <f t="shared" si="16"/>
        <v>0.97855199146494</v>
      </c>
      <c r="C216" s="4">
        <f>B216*Imp!$A$18</f>
        <v>4.1475427718075055</v>
      </c>
      <c r="D216" s="4">
        <f t="shared" si="14"/>
        <v>11.159976349907271</v>
      </c>
      <c r="E216" s="4">
        <f t="shared" si="13"/>
        <v>2.6907441258390534</v>
      </c>
      <c r="F216" s="4">
        <f t="shared" si="15"/>
        <v>0.0026907441258390533</v>
      </c>
      <c r="H216" s="4">
        <f>SUM($F$10:F216)</f>
        <v>0.5802226119586564</v>
      </c>
    </row>
    <row r="217" spans="1:8" ht="12.75">
      <c r="A217" s="15">
        <v>0.207</v>
      </c>
      <c r="B217" s="4">
        <f t="shared" si="16"/>
        <v>0.978340942616632</v>
      </c>
      <c r="C217" s="4">
        <f>B217*Imp!$A$18</f>
        <v>4.1466482520140415</v>
      </c>
      <c r="D217" s="4">
        <f t="shared" si="14"/>
        <v>11.150898844522914</v>
      </c>
      <c r="E217" s="4">
        <f t="shared" si="13"/>
        <v>2.6891354575606656</v>
      </c>
      <c r="F217" s="4">
        <f t="shared" si="15"/>
        <v>0.0026891354575606656</v>
      </c>
      <c r="H217" s="4">
        <f>SUM($F$10:F217)</f>
        <v>0.5829117474162171</v>
      </c>
    </row>
    <row r="218" spans="1:8" ht="12.75">
      <c r="A218" s="15">
        <v>0.208</v>
      </c>
      <c r="B218" s="4">
        <f t="shared" si="16"/>
        <v>0.9781288258711119</v>
      </c>
      <c r="C218" s="4">
        <f>B218*Imp!$A$18</f>
        <v>4.145749205992641</v>
      </c>
      <c r="D218" s="4">
        <f t="shared" si="14"/>
        <v>11.141782948356733</v>
      </c>
      <c r="E218" s="4">
        <f t="shared" si="13"/>
        <v>2.6875197689844312</v>
      </c>
      <c r="F218" s="4">
        <f t="shared" si="15"/>
        <v>0.0026875197689844314</v>
      </c>
      <c r="H218" s="4">
        <f>SUM($F$10:F218)</f>
        <v>0.5855992671852015</v>
      </c>
    </row>
    <row r="219" spans="1:8" ht="12.75">
      <c r="A219" s="15">
        <v>0.209</v>
      </c>
      <c r="B219" s="4">
        <f t="shared" si="16"/>
        <v>0.9779156405334767</v>
      </c>
      <c r="C219" s="4">
        <f>B219*Imp!$A$18</f>
        <v>4.144845630797989</v>
      </c>
      <c r="D219" s="4">
        <f t="shared" si="14"/>
        <v>11.132628739356143</v>
      </c>
      <c r="E219" s="4">
        <f t="shared" si="13"/>
        <v>2.6858970709634913</v>
      </c>
      <c r="F219" s="4">
        <f t="shared" si="15"/>
        <v>0.002685897070963491</v>
      </c>
      <c r="H219" s="4">
        <f>SUM($F$10:F219)</f>
        <v>0.588285164256165</v>
      </c>
    </row>
    <row r="220" spans="1:8" ht="12.75">
      <c r="A220" s="15">
        <v>0.21</v>
      </c>
      <c r="B220" s="4">
        <f t="shared" si="16"/>
        <v>0.9777013859047148</v>
      </c>
      <c r="C220" s="4">
        <f>B220*Imp!$A$18</f>
        <v>4.143937523467364</v>
      </c>
      <c r="D220" s="4">
        <f t="shared" si="14"/>
        <v>11.123436295779099</v>
      </c>
      <c r="E220" s="4">
        <f t="shared" si="13"/>
        <v>2.684267374396071</v>
      </c>
      <c r="F220" s="4">
        <f t="shared" si="15"/>
        <v>0.002684267374396071</v>
      </c>
      <c r="H220" s="4">
        <f>SUM($F$10:F220)</f>
        <v>0.590969431630561</v>
      </c>
    </row>
    <row r="221" spans="1:8" ht="12.75">
      <c r="A221" s="15">
        <v>0.211</v>
      </c>
      <c r="B221" s="4">
        <f t="shared" si="16"/>
        <v>0.9774860612816941</v>
      </c>
      <c r="C221" s="4">
        <f>B221*Imp!$A$18</f>
        <v>4.143024881020573</v>
      </c>
      <c r="D221" s="4">
        <f t="shared" si="14"/>
        <v>11.114205696193052</v>
      </c>
      <c r="E221" s="4">
        <f t="shared" si="13"/>
        <v>2.682630690225358</v>
      </c>
      <c r="F221" s="4">
        <f t="shared" si="15"/>
        <v>0.002682630690225358</v>
      </c>
      <c r="H221" s="4">
        <f>SUM($F$10:F221)</f>
        <v>0.5936520623207864</v>
      </c>
    </row>
    <row r="222" spans="1:8" ht="12.75">
      <c r="A222" s="15">
        <v>0.212</v>
      </c>
      <c r="B222" s="4">
        <f t="shared" si="16"/>
        <v>0.9772696659571503</v>
      </c>
      <c r="C222" s="4">
        <f>B222*Imp!$A$18</f>
        <v>4.142107700459916</v>
      </c>
      <c r="D222" s="4">
        <f t="shared" si="14"/>
        <v>11.10493701947419</v>
      </c>
      <c r="E222" s="4">
        <f t="shared" si="13"/>
        <v>2.6809870294394234</v>
      </c>
      <c r="F222" s="4">
        <f t="shared" si="15"/>
        <v>0.0026809870294394232</v>
      </c>
      <c r="H222" s="4">
        <f>SUM($F$10:F222)</f>
        <v>0.5963330493502258</v>
      </c>
    </row>
    <row r="223" spans="1:8" ht="12.75">
      <c r="A223" s="15">
        <v>0.213</v>
      </c>
      <c r="B223" s="4">
        <f t="shared" si="16"/>
        <v>0.9770521992196732</v>
      </c>
      <c r="C223" s="4">
        <f>B223*Imp!$A$18</f>
        <v>4.141185978770115</v>
      </c>
      <c r="D223" s="4">
        <f t="shared" si="14"/>
        <v>11.095630344806379</v>
      </c>
      <c r="E223" s="4">
        <f t="shared" si="13"/>
        <v>2.6793364030710967</v>
      </c>
      <c r="F223" s="4">
        <f t="shared" si="15"/>
        <v>0.0026793364030710965</v>
      </c>
      <c r="H223" s="4">
        <f>SUM($F$10:F223)</f>
        <v>0.5990123857532968</v>
      </c>
    </row>
    <row r="224" spans="1:8" ht="12.75">
      <c r="A224" s="15">
        <v>0.214</v>
      </c>
      <c r="B224" s="4">
        <f t="shared" si="16"/>
        <v>0.9768336603536961</v>
      </c>
      <c r="C224" s="4">
        <f>B224*Imp!$A$18</f>
        <v>4.140259712918276</v>
      </c>
      <c r="D224" s="4">
        <f t="shared" si="14"/>
        <v>11.08628575168035</v>
      </c>
      <c r="E224" s="4">
        <f t="shared" si="13"/>
        <v>2.677678822197882</v>
      </c>
      <c r="F224" s="4">
        <f t="shared" si="15"/>
        <v>0.002677678822197882</v>
      </c>
      <c r="H224" s="4">
        <f>SUM($F$10:F224)</f>
        <v>0.6016900645754947</v>
      </c>
    </row>
    <row r="225" spans="1:8" ht="12.75">
      <c r="A225" s="15">
        <v>0.215</v>
      </c>
      <c r="B225" s="4">
        <f t="shared" si="16"/>
        <v>0.9766140486394818</v>
      </c>
      <c r="C225" s="4">
        <f>B225*Imp!$A$18</f>
        <v>4.139328899853831</v>
      </c>
      <c r="D225" s="4">
        <f t="shared" si="14"/>
        <v>11.076903319892764</v>
      </c>
      <c r="E225" s="4">
        <f t="shared" si="13"/>
        <v>2.676014297941851</v>
      </c>
      <c r="F225" s="4">
        <f t="shared" si="15"/>
        <v>0.0026760142979418513</v>
      </c>
      <c r="H225" s="4">
        <f>SUM($F$10:F225)</f>
        <v>0.6043660788734365</v>
      </c>
    </row>
    <row r="226" spans="1:8" ht="12.75">
      <c r="A226" s="15">
        <v>0.216</v>
      </c>
      <c r="B226" s="4">
        <f t="shared" si="16"/>
        <v>0.9763933633531109</v>
      </c>
      <c r="C226" s="4">
        <f>B226*Imp!$A$18</f>
        <v>4.138393536508485</v>
      </c>
      <c r="D226" s="4">
        <f t="shared" si="14"/>
        <v>11.067483129545245</v>
      </c>
      <c r="E226" s="4">
        <f t="shared" si="13"/>
        <v>2.674342841469531</v>
      </c>
      <c r="F226" s="4">
        <f t="shared" si="15"/>
        <v>0.0026743428414695313</v>
      </c>
      <c r="H226" s="4">
        <f>SUM($F$10:F226)</f>
        <v>0.607040421714906</v>
      </c>
    </row>
    <row r="227" spans="1:8" ht="12.75">
      <c r="A227" s="15">
        <v>0.217</v>
      </c>
      <c r="B227" s="4">
        <f t="shared" si="16"/>
        <v>0.9761716037664689</v>
      </c>
      <c r="C227" s="4">
        <f>B227*Imp!$A$18</f>
        <v>4.137453619796161</v>
      </c>
      <c r="D227" s="4">
        <f t="shared" si="14"/>
        <v>11.058025261043497</v>
      </c>
      <c r="E227" s="4">
        <f t="shared" si="13"/>
        <v>2.672664463991814</v>
      </c>
      <c r="F227" s="4">
        <f t="shared" si="15"/>
        <v>0.002672664463991814</v>
      </c>
      <c r="H227" s="4">
        <f>SUM($F$10:F227)</f>
        <v>0.6097130861788979</v>
      </c>
    </row>
    <row r="228" spans="1:8" ht="12.75">
      <c r="A228" s="15">
        <v>0.218</v>
      </c>
      <c r="B228" s="4">
        <f t="shared" si="16"/>
        <v>0.9759487691472335</v>
      </c>
      <c r="C228" s="4">
        <f>B228*Imp!$A$18</f>
        <v>4.136509146612948</v>
      </c>
      <c r="D228" s="4">
        <f t="shared" si="14"/>
        <v>11.048529795096373</v>
      </c>
      <c r="E228" s="4">
        <f t="shared" si="13"/>
        <v>2.6709791767638467</v>
      </c>
      <c r="F228" s="4">
        <f t="shared" si="15"/>
        <v>0.0026709791767638466</v>
      </c>
      <c r="H228" s="4">
        <f>SUM($F$10:F228)</f>
        <v>0.6123840653556617</v>
      </c>
    </row>
    <row r="229" spans="1:8" ht="12.75">
      <c r="A229" s="15">
        <v>0.219</v>
      </c>
      <c r="B229" s="4">
        <f t="shared" si="16"/>
        <v>0.9757248587588614</v>
      </c>
      <c r="C229" s="4">
        <f>B229*Imp!$A$18</f>
        <v>4.1355601138370455</v>
      </c>
      <c r="D229" s="4">
        <f t="shared" si="14"/>
        <v>11.03899681271493</v>
      </c>
      <c r="E229" s="4">
        <f t="shared" si="13"/>
        <v>2.669286991084928</v>
      </c>
      <c r="F229" s="4">
        <f t="shared" si="15"/>
        <v>0.002669286991084928</v>
      </c>
      <c r="H229" s="4">
        <f>SUM($F$10:F229)</f>
        <v>0.6150533523467466</v>
      </c>
    </row>
    <row r="230" spans="1:8" ht="12.75">
      <c r="A230" s="15">
        <v>0.22</v>
      </c>
      <c r="B230" s="4">
        <f t="shared" si="16"/>
        <v>0.9754998718605759</v>
      </c>
      <c r="C230" s="4">
        <f>B230*Imp!$A$18</f>
        <v>4.134606518328708</v>
      </c>
      <c r="D230" s="4">
        <f t="shared" si="14"/>
        <v>11.029426395211466</v>
      </c>
      <c r="E230" s="4">
        <f t="shared" si="13"/>
        <v>2.6675879182983984</v>
      </c>
      <c r="F230" s="4">
        <f t="shared" si="15"/>
        <v>0.0026675879182983986</v>
      </c>
      <c r="H230" s="4">
        <f>SUM($F$10:F230)</f>
        <v>0.617720940265045</v>
      </c>
    </row>
    <row r="231" spans="1:8" ht="12.75">
      <c r="A231" s="15">
        <v>0.221</v>
      </c>
      <c r="B231" s="4">
        <f t="shared" si="16"/>
        <v>0.9752738077073535</v>
      </c>
      <c r="C231" s="4">
        <f>B231*Imp!$A$18</f>
        <v>4.133648356930192</v>
      </c>
      <c r="D231" s="4">
        <f t="shared" si="14"/>
        <v>11.019818624198667</v>
      </c>
      <c r="E231" s="4">
        <f aca="true" t="shared" si="17" ref="E231:E294">D231/C231</f>
        <v>2.6658819697915503</v>
      </c>
      <c r="F231" s="4">
        <f t="shared" si="15"/>
        <v>0.0026658819697915506</v>
      </c>
      <c r="H231" s="4">
        <f>SUM($F$10:F231)</f>
        <v>0.6203868222348365</v>
      </c>
    </row>
    <row r="232" spans="1:8" ht="12.75">
      <c r="A232" s="15">
        <v>0.222</v>
      </c>
      <c r="B232" s="4">
        <f t="shared" si="16"/>
        <v>0.975046665549911</v>
      </c>
      <c r="C232" s="4">
        <f>B232*Imp!$A$18</f>
        <v>4.132685626465699</v>
      </c>
      <c r="D232" s="4">
        <f t="shared" si="14"/>
        <v>11.010173581588562</v>
      </c>
      <c r="E232" s="4">
        <f t="shared" si="17"/>
        <v>2.664169156995505</v>
      </c>
      <c r="F232" s="4">
        <f t="shared" si="15"/>
        <v>0.002664169156995505</v>
      </c>
      <c r="H232" s="4">
        <f>SUM($F$10:F232)</f>
        <v>0.6230509913918321</v>
      </c>
    </row>
    <row r="233" spans="1:8" ht="12.75">
      <c r="A233" s="15">
        <v>0.223</v>
      </c>
      <c r="B233" s="4">
        <f t="shared" si="16"/>
        <v>0.9748184446346919</v>
      </c>
      <c r="C233" s="4">
        <f>B233*Imp!$A$18</f>
        <v>4.131718323741318</v>
      </c>
      <c r="D233" s="4">
        <f t="shared" si="14"/>
        <v>11.000491349591641</v>
      </c>
      <c r="E233" s="4">
        <f t="shared" si="17"/>
        <v>2.662449491385117</v>
      </c>
      <c r="F233" s="4">
        <f t="shared" si="15"/>
        <v>0.002662449491385117</v>
      </c>
      <c r="H233" s="4">
        <f>SUM($F$10:F233)</f>
        <v>0.6257134408832172</v>
      </c>
    </row>
    <row r="234" spans="1:8" ht="12.75">
      <c r="A234" s="15">
        <v>0.224</v>
      </c>
      <c r="B234" s="4">
        <f t="shared" si="16"/>
        <v>0.9745891442038538</v>
      </c>
      <c r="C234" s="4">
        <f>B234*Imp!$A$18</f>
        <v>4.130746445544974</v>
      </c>
      <c r="D234" s="4">
        <f t="shared" si="14"/>
        <v>10.99077201071591</v>
      </c>
      <c r="E234" s="4">
        <f t="shared" si="17"/>
        <v>2.6607229844788707</v>
      </c>
      <c r="F234" s="4">
        <f t="shared" si="15"/>
        <v>0.0026607229844788707</v>
      </c>
      <c r="H234" s="4">
        <f>SUM($F$10:F234)</f>
        <v>0.6283741638676961</v>
      </c>
    </row>
    <row r="235" spans="1:8" ht="12.75">
      <c r="A235" s="15">
        <v>0.225</v>
      </c>
      <c r="B235" s="4">
        <f t="shared" si="16"/>
        <v>0.9743587634952539</v>
      </c>
      <c r="C235" s="4">
        <f>B235*Imp!$A$18</f>
        <v>4.129769988646361</v>
      </c>
      <c r="D235" s="4">
        <f t="shared" si="14"/>
        <v>10.981015647765878</v>
      </c>
      <c r="E235" s="4">
        <f t="shared" si="17"/>
        <v>2.6589896478387627</v>
      </c>
      <c r="F235" s="4">
        <f t="shared" si="15"/>
        <v>0.0026589896478387627</v>
      </c>
      <c r="H235" s="4">
        <f>SUM($F$10:F235)</f>
        <v>0.6310331535155348</v>
      </c>
    </row>
    <row r="236" spans="1:8" ht="12.75">
      <c r="A236" s="15">
        <v>0.226</v>
      </c>
      <c r="B236" s="4">
        <f t="shared" si="16"/>
        <v>0.9741273017424366</v>
      </c>
      <c r="C236" s="4">
        <f>B236*Imp!$A$18</f>
        <v>4.128788949796896</v>
      </c>
      <c r="D236" s="4">
        <f t="shared" si="14"/>
        <v>10.971222343841664</v>
      </c>
      <c r="E236" s="4">
        <f t="shared" si="17"/>
        <v>2.657249493070204</v>
      </c>
      <c r="F236" s="4">
        <f t="shared" si="15"/>
        <v>0.002657249493070204</v>
      </c>
      <c r="H236" s="4">
        <f>SUM($F$10:F236)</f>
        <v>0.633690403008605</v>
      </c>
    </row>
    <row r="237" spans="1:8" ht="12.75">
      <c r="A237" s="15">
        <v>0.227</v>
      </c>
      <c r="B237" s="4">
        <f t="shared" si="16"/>
        <v>0.9738947581746191</v>
      </c>
      <c r="C237" s="4">
        <f>B237*Imp!$A$18</f>
        <v>4.1278033257296585</v>
      </c>
      <c r="D237" s="4">
        <f t="shared" si="14"/>
        <v>10.961392182338017</v>
      </c>
      <c r="E237" s="4">
        <f t="shared" si="17"/>
        <v>2.655502531821912</v>
      </c>
      <c r="F237" s="4">
        <f t="shared" si="15"/>
        <v>0.002655502531821912</v>
      </c>
      <c r="H237" s="4">
        <f>SUM($F$10:F237)</f>
        <v>0.6363459055404269</v>
      </c>
    </row>
    <row r="238" spans="1:8" ht="12.75">
      <c r="A238" s="15">
        <v>0.228</v>
      </c>
      <c r="B238" s="4">
        <f t="shared" si="16"/>
        <v>0.9736611320166786</v>
      </c>
      <c r="C238" s="4">
        <f>B238*Imp!$A$18</f>
        <v>4.1268131131593275</v>
      </c>
      <c r="D238" s="4">
        <f t="shared" si="14"/>
        <v>10.951525246943365</v>
      </c>
      <c r="E238" s="4">
        <f t="shared" si="17"/>
        <v>2.6537487757858034</v>
      </c>
      <c r="F238" s="4">
        <f t="shared" si="15"/>
        <v>0.0026537487757858033</v>
      </c>
      <c r="H238" s="4">
        <f>SUM($F$10:F238)</f>
        <v>0.6389996543162128</v>
      </c>
    </row>
    <row r="239" spans="1:8" ht="12.75">
      <c r="A239" s="15">
        <v>0.229</v>
      </c>
      <c r="B239" s="4">
        <f t="shared" si="16"/>
        <v>0.9734264224891371</v>
      </c>
      <c r="C239" s="4">
        <f>B239*Imp!$A$18</f>
        <v>4.125818308782125</v>
      </c>
      <c r="D239" s="4">
        <f t="shared" si="14"/>
        <v>10.941621621638799</v>
      </c>
      <c r="E239" s="4">
        <f t="shared" si="17"/>
        <v>2.651988236696877</v>
      </c>
      <c r="F239" s="4">
        <f t="shared" si="15"/>
        <v>0.002651988236696877</v>
      </c>
      <c r="H239" s="4">
        <f>SUM($F$10:F239)</f>
        <v>0.6416516425529096</v>
      </c>
    </row>
    <row r="240" spans="1:8" ht="12.75">
      <c r="A240" s="15">
        <v>0.23</v>
      </c>
      <c r="B240" s="4">
        <f t="shared" si="16"/>
        <v>0.9731906288081488</v>
      </c>
      <c r="C240" s="4">
        <f>B240*Imp!$A$18</f>
        <v>4.124818909275762</v>
      </c>
      <c r="D240" s="4">
        <f t="shared" si="14"/>
        <v>10.931681390697173</v>
      </c>
      <c r="E240" s="4">
        <f t="shared" si="17"/>
        <v>2.6502209263331187</v>
      </c>
      <c r="F240" s="4">
        <f t="shared" si="15"/>
        <v>0.0026502209263331187</v>
      </c>
      <c r="H240" s="4">
        <f>SUM($F$10:F240)</f>
        <v>0.6443018634792428</v>
      </c>
    </row>
    <row r="241" spans="1:8" ht="12.75">
      <c r="A241" s="15">
        <v>0.231</v>
      </c>
      <c r="B241" s="4">
        <f t="shared" si="16"/>
        <v>0.9729537501854855</v>
      </c>
      <c r="C241" s="4">
        <f>B241*Imp!$A$18</f>
        <v>4.123814911299372</v>
      </c>
      <c r="D241" s="4">
        <f t="shared" si="14"/>
        <v>10.9217046386821</v>
      </c>
      <c r="E241" s="4">
        <f t="shared" si="17"/>
        <v>2.6484468565153865</v>
      </c>
      <c r="F241" s="4">
        <f t="shared" si="15"/>
        <v>0.0026484468565153864</v>
      </c>
      <c r="H241" s="4">
        <f>SUM($F$10:F241)</f>
        <v>0.6469503103357582</v>
      </c>
    </row>
    <row r="242" spans="1:8" ht="12.75">
      <c r="A242" s="15">
        <v>0.232</v>
      </c>
      <c r="B242" s="4">
        <f t="shared" si="16"/>
        <v>0.9727157858285225</v>
      </c>
      <c r="C242" s="4">
        <f>B242*Imp!$A$18</f>
        <v>4.1228063114934566</v>
      </c>
      <c r="D242" s="4">
        <f t="shared" si="14"/>
        <v>10.911691450446945</v>
      </c>
      <c r="E242" s="4">
        <f t="shared" si="17"/>
        <v>2.6466660391072954</v>
      </c>
      <c r="F242" s="4">
        <f t="shared" si="15"/>
        <v>0.0026466660391072953</v>
      </c>
      <c r="H242" s="4">
        <f>SUM($F$10:F242)</f>
        <v>0.6495969763748656</v>
      </c>
    </row>
    <row r="243" spans="1:8" ht="12.75">
      <c r="A243" s="15">
        <v>0.233</v>
      </c>
      <c r="B243" s="4">
        <f t="shared" si="16"/>
        <v>0.9724767349402247</v>
      </c>
      <c r="C243" s="4">
        <f>B243*Imp!$A$18</f>
        <v>4.1217931064798226</v>
      </c>
      <c r="D243" s="4">
        <f t="shared" si="14"/>
        <v>10.901641911133922</v>
      </c>
      <c r="E243" s="4">
        <f t="shared" si="17"/>
        <v>2.6448784860151227</v>
      </c>
      <c r="F243" s="4">
        <f t="shared" si="15"/>
        <v>0.002644878486015123</v>
      </c>
      <c r="H243" s="4">
        <f>SUM($F$10:F243)</f>
        <v>0.6522418548608807</v>
      </c>
    </row>
    <row r="244" spans="1:8" ht="12.75">
      <c r="A244" s="15">
        <v>0.234</v>
      </c>
      <c r="B244" s="4">
        <f t="shared" si="16"/>
        <v>0.9722365967191319</v>
      </c>
      <c r="C244" s="4">
        <f>B244*Imp!$A$18</f>
        <v>4.120775292861522</v>
      </c>
      <c r="D244" s="4">
        <f t="shared" si="14"/>
        <v>10.89155610617303</v>
      </c>
      <c r="E244" s="4">
        <f t="shared" si="17"/>
        <v>2.6430842091876814</v>
      </c>
      <c r="F244" s="4">
        <f t="shared" si="15"/>
        <v>0.0026430842091876815</v>
      </c>
      <c r="H244" s="4">
        <f>SUM($F$10:F244)</f>
        <v>0.6548849390700684</v>
      </c>
    </row>
    <row r="245" spans="1:8" ht="12.75">
      <c r="A245" s="15">
        <v>0.235</v>
      </c>
      <c r="B245" s="4">
        <f t="shared" si="16"/>
        <v>0.9719953703593449</v>
      </c>
      <c r="C245" s="4">
        <f>B245*Imp!$A$18</f>
        <v>4.119752867222792</v>
      </c>
      <c r="D245" s="4">
        <f t="shared" si="14"/>
        <v>10.881434121281153</v>
      </c>
      <c r="E245" s="4">
        <f t="shared" si="17"/>
        <v>2.641283220616227</v>
      </c>
      <c r="F245" s="4">
        <f t="shared" si="15"/>
        <v>0.002641283220616227</v>
      </c>
      <c r="H245" s="4">
        <f>SUM($F$10:F245)</f>
        <v>0.6575262222906846</v>
      </c>
    </row>
    <row r="246" spans="1:8" ht="12.75">
      <c r="A246" s="15">
        <v>0.236</v>
      </c>
      <c r="B246" s="4">
        <f t="shared" si="16"/>
        <v>0.9717530550505102</v>
      </c>
      <c r="C246" s="4">
        <f>B246*Imp!$A$18</f>
        <v>4.118725826128991</v>
      </c>
      <c r="D246" s="4">
        <f t="shared" si="14"/>
        <v>10.871276042460961</v>
      </c>
      <c r="E246" s="4">
        <f t="shared" si="17"/>
        <v>2.6394755323343273</v>
      </c>
      <c r="F246" s="4">
        <f t="shared" si="15"/>
        <v>0.0026394755323343273</v>
      </c>
      <c r="H246" s="4">
        <f>SUM($F$10:F246)</f>
        <v>0.6601656978230189</v>
      </c>
    </row>
    <row r="247" spans="1:8" ht="12.75">
      <c r="A247" s="15">
        <v>0.237</v>
      </c>
      <c r="B247" s="4">
        <f t="shared" si="16"/>
        <v>0.9715096499778064</v>
      </c>
      <c r="C247" s="4">
        <f>B247*Imp!$A$18</f>
        <v>4.117694166126539</v>
      </c>
      <c r="D247" s="4">
        <f t="shared" si="14"/>
        <v>10.861081956000023</v>
      </c>
      <c r="E247" s="4">
        <f t="shared" si="17"/>
        <v>2.6376611564177677</v>
      </c>
      <c r="F247" s="4">
        <f t="shared" si="15"/>
        <v>0.0026376611564177675</v>
      </c>
      <c r="H247" s="4">
        <f>SUM($F$10:F247)</f>
        <v>0.6628033589794367</v>
      </c>
    </row>
    <row r="248" spans="1:8" ht="12.75">
      <c r="A248" s="15">
        <v>0.238</v>
      </c>
      <c r="B248" s="4">
        <f t="shared" si="16"/>
        <v>0.9712651543219287</v>
      </c>
      <c r="C248" s="4">
        <f>B248*Imp!$A$18</f>
        <v>4.116657883742856</v>
      </c>
      <c r="D248" s="4">
        <f t="shared" si="14"/>
        <v>10.850851948469776</v>
      </c>
      <c r="E248" s="4">
        <f t="shared" si="17"/>
        <v>2.635840104984436</v>
      </c>
      <c r="F248" s="4">
        <f t="shared" si="15"/>
        <v>0.0026358401049844365</v>
      </c>
      <c r="H248" s="4">
        <f>SUM($F$10:F248)</f>
        <v>0.6654391990844211</v>
      </c>
    </row>
    <row r="249" spans="1:8" ht="12.75">
      <c r="A249" s="15">
        <v>0.239</v>
      </c>
      <c r="B249" s="4">
        <f t="shared" si="16"/>
        <v>0.9710195672590743</v>
      </c>
      <c r="C249" s="4">
        <f>B249*Imp!$A$18</f>
        <v>4.115616975486294</v>
      </c>
      <c r="D249" s="4">
        <f t="shared" si="14"/>
        <v>10.8405861067245</v>
      </c>
      <c r="E249" s="4">
        <f t="shared" si="17"/>
        <v>2.6340123901942056</v>
      </c>
      <c r="F249" s="4">
        <f t="shared" si="15"/>
        <v>0.0026340123901942058</v>
      </c>
      <c r="H249" s="4">
        <f>SUM($F$10:F249)</f>
        <v>0.6680732114746153</v>
      </c>
    </row>
    <row r="250" spans="1:8" ht="12.75">
      <c r="A250" s="15">
        <v>0.24</v>
      </c>
      <c r="B250" s="4">
        <f t="shared" si="16"/>
        <v>0.9707728879609278</v>
      </c>
      <c r="C250" s="4">
        <f>B250*Imp!$A$18</f>
        <v>4.11457143784608</v>
      </c>
      <c r="D250" s="4">
        <f t="shared" si="14"/>
        <v>10.830284517900333</v>
      </c>
      <c r="E250" s="4">
        <f t="shared" si="17"/>
        <v>2.6321780242488226</v>
      </c>
      <c r="F250" s="4">
        <f t="shared" si="15"/>
        <v>0.0026321780242488228</v>
      </c>
      <c r="H250" s="4">
        <f>SUM($F$10:F250)</f>
        <v>0.6707053894988642</v>
      </c>
    </row>
    <row r="251" spans="1:8" ht="12.75">
      <c r="A251" s="15">
        <v>0.241</v>
      </c>
      <c r="B251" s="4">
        <f t="shared" si="16"/>
        <v>0.9705251155946455</v>
      </c>
      <c r="C251" s="4">
        <f>B251*Imp!$A$18</f>
        <v>4.11352126729225</v>
      </c>
      <c r="D251" s="4">
        <f t="shared" si="14"/>
        <v>10.819947269414307</v>
      </c>
      <c r="E251" s="4">
        <f t="shared" si="17"/>
        <v>2.630337019391807</v>
      </c>
      <c r="F251" s="4">
        <f t="shared" si="15"/>
        <v>0.002630337019391807</v>
      </c>
      <c r="H251" s="4">
        <f>SUM($F$10:F251)</f>
        <v>0.673335726518256</v>
      </c>
    </row>
    <row r="252" spans="1:8" ht="12.75">
      <c r="A252" s="15">
        <v>0.242</v>
      </c>
      <c r="B252" s="4">
        <f t="shared" si="16"/>
        <v>0.9702762493228411</v>
      </c>
      <c r="C252" s="4">
        <f>B252*Imp!$A$18</f>
        <v>4.112466460275585</v>
      </c>
      <c r="D252" s="4">
        <f t="shared" si="14"/>
        <v>10.809574448963295</v>
      </c>
      <c r="E252" s="4">
        <f t="shared" si="17"/>
        <v>2.6284893879083264</v>
      </c>
      <c r="F252" s="4">
        <f t="shared" si="15"/>
        <v>0.0026284893879083265</v>
      </c>
      <c r="H252" s="4">
        <f>SUM($F$10:F252)</f>
        <v>0.6759642159061643</v>
      </c>
    </row>
    <row r="253" spans="1:8" ht="12.75">
      <c r="A253" s="15">
        <v>0.243</v>
      </c>
      <c r="B253" s="4">
        <f t="shared" si="16"/>
        <v>0.9700262883035696</v>
      </c>
      <c r="C253" s="4">
        <f>B253*Imp!$A$18</f>
        <v>4.111407013227543</v>
      </c>
      <c r="D253" s="4">
        <f t="shared" si="14"/>
        <v>10.799166144522975</v>
      </c>
      <c r="E253" s="4">
        <f t="shared" si="17"/>
        <v>2.626635142125079</v>
      </c>
      <c r="F253" s="4">
        <f t="shared" si="15"/>
        <v>0.002626635142125079</v>
      </c>
      <c r="H253" s="4">
        <f>SUM($F$10:F253)</f>
        <v>0.6785908510482894</v>
      </c>
    </row>
    <row r="254" spans="1:8" ht="12.75">
      <c r="A254" s="15">
        <v>0.244</v>
      </c>
      <c r="B254" s="4">
        <f t="shared" si="16"/>
        <v>0.9697752316903129</v>
      </c>
      <c r="C254" s="4">
        <f>B254*Imp!$A$18</f>
        <v>4.110342922560201</v>
      </c>
      <c r="D254" s="4">
        <f t="shared" si="14"/>
        <v>10.788722444346904</v>
      </c>
      <c r="E254" s="4">
        <f t="shared" si="17"/>
        <v>2.6247742944101984</v>
      </c>
      <c r="F254" s="4">
        <f t="shared" si="15"/>
        <v>0.0026247742944101983</v>
      </c>
      <c r="H254" s="4">
        <f>SUM($F$10:F254)</f>
        <v>0.6812156253426996</v>
      </c>
    </row>
    <row r="255" spans="1:8" ht="12.75">
      <c r="A255" s="15">
        <v>0.245</v>
      </c>
      <c r="B255" s="4">
        <f t="shared" si="16"/>
        <v>0.9695230786319633</v>
      </c>
      <c r="C255" s="4">
        <f>B255*Imp!$A$18</f>
        <v>4.109274184666181</v>
      </c>
      <c r="D255" s="4">
        <f t="shared" si="14"/>
        <v>10.778243436965408</v>
      </c>
      <c r="E255" s="4">
        <f t="shared" si="17"/>
        <v>2.62290685717312</v>
      </c>
      <c r="F255" s="4">
        <f t="shared" si="15"/>
        <v>0.00262290685717312</v>
      </c>
      <c r="H255" s="4">
        <f>SUM($F$10:F255)</f>
        <v>0.6838385321998728</v>
      </c>
    </row>
    <row r="256" spans="1:8" ht="12.75">
      <c r="A256" s="15">
        <v>0.246</v>
      </c>
      <c r="B256" s="4">
        <f t="shared" si="16"/>
        <v>0.9692698282728086</v>
      </c>
      <c r="C256" s="4">
        <f>B256*Imp!$A$18</f>
        <v>4.1082007959185916</v>
      </c>
      <c r="D256" s="4">
        <f t="shared" si="14"/>
        <v>10.767729211184628</v>
      </c>
      <c r="E256" s="4">
        <f t="shared" si="17"/>
        <v>2.6210328428644805</v>
      </c>
      <c r="F256" s="4">
        <f t="shared" si="15"/>
        <v>0.0026210328428644806</v>
      </c>
      <c r="H256" s="4">
        <f>SUM($F$10:F256)</f>
        <v>0.6864595650427373</v>
      </c>
    </row>
    <row r="257" spans="1:8" ht="12.75">
      <c r="A257" s="15">
        <v>0.247</v>
      </c>
      <c r="B257" s="4">
        <f t="shared" si="16"/>
        <v>0.9690154797525167</v>
      </c>
      <c r="C257" s="4">
        <f>B257*Imp!$A$18</f>
        <v>4.107122752670958</v>
      </c>
      <c r="D257" s="4">
        <f t="shared" si="14"/>
        <v>10.757179856085466</v>
      </c>
      <c r="E257" s="4">
        <f t="shared" si="17"/>
        <v>2.6191522639759963</v>
      </c>
      <c r="F257" s="4">
        <f t="shared" si="15"/>
        <v>0.0026191522639759965</v>
      </c>
      <c r="H257" s="4">
        <f>SUM($F$10:F257)</f>
        <v>0.6890787173067133</v>
      </c>
    </row>
    <row r="258" spans="1:8" ht="12.75">
      <c r="A258" s="15">
        <v>0.248</v>
      </c>
      <c r="B258" s="4">
        <f t="shared" si="16"/>
        <v>0.9687600322061186</v>
      </c>
      <c r="C258" s="4">
        <f>B258*Imp!$A$18</f>
        <v>4.106040051257155</v>
      </c>
      <c r="D258" s="4">
        <f t="shared" si="14"/>
        <v>10.746595461022572</v>
      </c>
      <c r="E258" s="4">
        <f t="shared" si="17"/>
        <v>2.6172651330403522</v>
      </c>
      <c r="F258" s="4">
        <f t="shared" si="15"/>
        <v>0.0026172651330403523</v>
      </c>
      <c r="H258" s="4">
        <f>SUM($F$10:F258)</f>
        <v>0.6916959824397537</v>
      </c>
    </row>
    <row r="259" spans="1:8" ht="12.75">
      <c r="A259" s="15">
        <v>0.249</v>
      </c>
      <c r="B259" s="4">
        <f t="shared" si="16"/>
        <v>0.9685034847639941</v>
      </c>
      <c r="C259" s="4">
        <f>B259*Imp!$A$18</f>
        <v>4.104952687991339</v>
      </c>
      <c r="D259" s="4">
        <f t="shared" si="14"/>
        <v>10.735976115623295</v>
      </c>
      <c r="E259" s="4">
        <f t="shared" si="17"/>
        <v>2.6153714626310807</v>
      </c>
      <c r="F259" s="4">
        <f t="shared" si="15"/>
        <v>0.0026153714626310806</v>
      </c>
      <c r="H259" s="4">
        <f>SUM($F$10:F259)</f>
        <v>0.6943113539023849</v>
      </c>
    </row>
    <row r="260" spans="1:8" ht="12.75">
      <c r="A260" s="15">
        <v>0.25</v>
      </c>
      <c r="B260" s="4">
        <f t="shared" si="16"/>
        <v>0.9682458365518543</v>
      </c>
      <c r="C260" s="4">
        <f>B260*Imp!$A$18</f>
        <v>4.103860659167884</v>
      </c>
      <c r="D260" s="4">
        <f t="shared" si="14"/>
        <v>10.72532190978668</v>
      </c>
      <c r="E260" s="4">
        <f t="shared" si="17"/>
        <v>2.613471265362453</v>
      </c>
      <c r="F260" s="4">
        <f t="shared" si="15"/>
        <v>0.002613471265362453</v>
      </c>
      <c r="H260" s="4">
        <f>SUM($F$10:F260)</f>
        <v>0.6969248251677473</v>
      </c>
    </row>
    <row r="261" spans="1:8" ht="12.75">
      <c r="A261" s="15">
        <v>0.251</v>
      </c>
      <c r="B261" s="4">
        <f t="shared" si="16"/>
        <v>0.9679870866907265</v>
      </c>
      <c r="C261" s="4">
        <f>B261*Imp!$A$18</f>
        <v>4.102763961061307</v>
      </c>
      <c r="D261" s="4">
        <f t="shared" si="14"/>
        <v>10.714632933682404</v>
      </c>
      <c r="E261" s="4">
        <f t="shared" si="17"/>
        <v>2.611564553889357</v>
      </c>
      <c r="F261" s="4">
        <f t="shared" si="15"/>
        <v>0.002611564553889357</v>
      </c>
      <c r="H261" s="4">
        <f>SUM($F$10:F261)</f>
        <v>0.6995363897216367</v>
      </c>
    </row>
    <row r="262" spans="1:8" ht="12.75">
      <c r="A262" s="15">
        <v>0.252</v>
      </c>
      <c r="B262" s="4">
        <f t="shared" si="16"/>
        <v>0.9677272342969376</v>
      </c>
      <c r="C262" s="4">
        <f>B262*Imp!$A$18</f>
        <v>4.101662589926205</v>
      </c>
      <c r="D262" s="4">
        <f t="shared" si="14"/>
        <v>10.703909277749743</v>
      </c>
      <c r="E262" s="4">
        <f t="shared" si="17"/>
        <v>2.609651340907181</v>
      </c>
      <c r="F262" s="4">
        <f t="shared" si="15"/>
        <v>0.002609651340907181</v>
      </c>
      <c r="H262" s="4">
        <f>SUM($F$10:F262)</f>
        <v>0.7021460410625439</v>
      </c>
    </row>
    <row r="263" spans="1:8" ht="12.75">
      <c r="A263" s="15">
        <v>0.253</v>
      </c>
      <c r="B263" s="4">
        <f t="shared" si="16"/>
        <v>0.9674662784820978</v>
      </c>
      <c r="C263" s="4">
        <f>B263*Imp!$A$18</f>
        <v>4.100556541997183</v>
      </c>
      <c r="D263" s="4">
        <f t="shared" si="14"/>
        <v>10.693151032696582</v>
      </c>
      <c r="E263" s="4">
        <f t="shared" si="17"/>
        <v>2.60773163915171</v>
      </c>
      <c r="F263" s="4">
        <f t="shared" si="15"/>
        <v>0.00260773163915171</v>
      </c>
      <c r="H263" s="4">
        <f>SUM($F$10:F263)</f>
        <v>0.7047537727016956</v>
      </c>
    </row>
    <row r="264" spans="1:8" ht="12.75">
      <c r="A264" s="15">
        <v>0.254</v>
      </c>
      <c r="B264" s="4">
        <f t="shared" si="16"/>
        <v>0.9672042183530839</v>
      </c>
      <c r="C264" s="4">
        <f>B264*Imp!$A$18</f>
        <v>4.099445813488785</v>
      </c>
      <c r="D264" s="4">
        <f t="shared" si="14"/>
        <v>10.682358289498282</v>
      </c>
      <c r="E264" s="4">
        <f t="shared" si="17"/>
        <v>2.6058054613989854</v>
      </c>
      <c r="F264" s="4">
        <f t="shared" si="15"/>
        <v>0.0026058054613989855</v>
      </c>
      <c r="H264" s="4">
        <f>SUM($F$10:F264)</f>
        <v>0.7073595781630946</v>
      </c>
    </row>
    <row r="265" spans="1:8" ht="12.75">
      <c r="A265" s="15">
        <v>0.255</v>
      </c>
      <c r="B265" s="4">
        <f t="shared" si="16"/>
        <v>0.966941053012023</v>
      </c>
      <c r="C265" s="4">
        <f>B265*Imp!$A$18</f>
        <v>4.098330400595421</v>
      </c>
      <c r="D265" s="4">
        <f t="shared" si="14"/>
        <v>10.671531139396686</v>
      </c>
      <c r="E265" s="4">
        <f t="shared" si="17"/>
        <v>2.6038728204652037</v>
      </c>
      <c r="F265" s="4">
        <f t="shared" si="15"/>
        <v>0.0026038728204652037</v>
      </c>
      <c r="H265" s="4">
        <f>SUM($F$10:F265)</f>
        <v>0.7099634509835598</v>
      </c>
    </row>
    <row r="266" spans="1:8" ht="12.75">
      <c r="A266" s="15">
        <v>0.256</v>
      </c>
      <c r="B266" s="4">
        <f t="shared" si="16"/>
        <v>0.9666767815562759</v>
      </c>
      <c r="C266" s="4">
        <f>B266*Imp!$A$18</f>
        <v>4.0972102994913</v>
      </c>
      <c r="D266" s="4">
        <f aca="true" t="shared" si="18" ref="D266:D329">BESSELI(C266,1)</f>
        <v>10.660669673899074</v>
      </c>
      <c r="E266" s="4">
        <f t="shared" si="17"/>
        <v>2.6019337292065967</v>
      </c>
      <c r="F266" s="4">
        <f t="shared" si="15"/>
        <v>0.002601933729206597</v>
      </c>
      <c r="H266" s="4">
        <f>SUM($F$10:F266)</f>
        <v>0.7125653847127664</v>
      </c>
    </row>
    <row r="267" spans="1:8" ht="12.75">
      <c r="A267" s="15">
        <v>0.257</v>
      </c>
      <c r="B267" s="4">
        <f t="shared" si="16"/>
        <v>0.9664114030784198</v>
      </c>
      <c r="C267" s="4">
        <f>B267*Imp!$A$18</f>
        <v>4.0960855063303585</v>
      </c>
      <c r="D267" s="4">
        <f t="shared" si="18"/>
        <v>10.649773984777106</v>
      </c>
      <c r="E267" s="4">
        <f t="shared" si="17"/>
        <v>2.5999882005193125</v>
      </c>
      <c r="F267" s="4">
        <f t="shared" si="15"/>
        <v>0.0025999882005193127</v>
      </c>
      <c r="H267" s="4">
        <f>SUM($F$10:F267)</f>
        <v>0.7151653729132857</v>
      </c>
    </row>
    <row r="268" spans="1:8" ht="12.75">
      <c r="A268" s="15">
        <v>0.258</v>
      </c>
      <c r="B268" s="4">
        <f t="shared" si="16"/>
        <v>0.9661449166662318</v>
      </c>
      <c r="C268" s="4">
        <f>B268*Imp!$A$18</f>
        <v>4.094956017246186</v>
      </c>
      <c r="D268" s="4">
        <f t="shared" si="18"/>
        <v>10.638844164065734</v>
      </c>
      <c r="E268" s="4">
        <f t="shared" si="17"/>
        <v>2.598036247339292</v>
      </c>
      <c r="F268" s="4">
        <f aca="true" t="shared" si="19" ref="F268:F331">E268*$A$11</f>
        <v>0.002598036247339292</v>
      </c>
      <c r="H268" s="4">
        <f>SUM($F$10:F268)</f>
        <v>0.7177634091606251</v>
      </c>
    </row>
    <row r="269" spans="1:8" ht="12.75">
      <c r="A269" s="15">
        <v>0.259</v>
      </c>
      <c r="B269" s="4">
        <f t="shared" si="16"/>
        <v>0.9658773214026718</v>
      </c>
      <c r="C269" s="4">
        <f>B269*Imp!$A$18</f>
        <v>4.093821828351953</v>
      </c>
      <c r="D269" s="4">
        <f t="shared" si="18"/>
        <v>10.62788030406217</v>
      </c>
      <c r="E269" s="4">
        <f t="shared" si="17"/>
        <v>2.5960778826421538</v>
      </c>
      <c r="F269" s="4">
        <f t="shared" si="19"/>
        <v>0.002596077882642154</v>
      </c>
      <c r="H269" s="4">
        <f>SUM($F$10:F269)</f>
        <v>0.7203594870432672</v>
      </c>
    </row>
    <row r="270" spans="1:8" ht="12.75">
      <c r="A270" s="15">
        <v>0.26</v>
      </c>
      <c r="B270" s="4">
        <f t="shared" si="16"/>
        <v>0.9656086163658649</v>
      </c>
      <c r="C270" s="4">
        <f>B270*Imp!$A$18</f>
        <v>4.092682935740343</v>
      </c>
      <c r="D270" s="4">
        <f t="shared" si="18"/>
        <v>10.616882497324843</v>
      </c>
      <c r="E270" s="4">
        <f t="shared" si="17"/>
        <v>2.59411311944308</v>
      </c>
      <c r="F270" s="4">
        <f t="shared" si="19"/>
        <v>0.00259411311944308</v>
      </c>
      <c r="H270" s="4">
        <f>SUM($F$10:F270)</f>
        <v>0.7229536001627104</v>
      </c>
    </row>
    <row r="271" spans="1:8" ht="12.75">
      <c r="A271" s="15">
        <v>0.261</v>
      </c>
      <c r="B271" s="4">
        <f t="shared" si="16"/>
        <v>0.9653388006290848</v>
      </c>
      <c r="C271" s="4">
        <f>B271*Imp!$A$18</f>
        <v>4.09153933548347</v>
      </c>
      <c r="D271" s="4">
        <f t="shared" si="18"/>
        <v>10.605850836672268</v>
      </c>
      <c r="E271" s="4">
        <f t="shared" si="17"/>
        <v>2.5921419707966815</v>
      </c>
      <c r="F271" s="4">
        <f t="shared" si="19"/>
        <v>0.0025921419707966814</v>
      </c>
      <c r="H271" s="4">
        <f>SUM($F$10:F271)</f>
        <v>0.7255457421335071</v>
      </c>
    </row>
    <row r="272" spans="1:8" ht="12.75">
      <c r="A272" s="15">
        <v>0.262</v>
      </c>
      <c r="B272" s="4">
        <f t="shared" si="16"/>
        <v>0.965067873260736</v>
      </c>
      <c r="C272" s="4">
        <f>B272*Imp!$A$18</f>
        <v>4.090391023632816</v>
      </c>
      <c r="D272" s="4">
        <f t="shared" si="18"/>
        <v>10.594785415182065</v>
      </c>
      <c r="E272" s="4">
        <f t="shared" si="17"/>
        <v>2.5901644497968985</v>
      </c>
      <c r="F272" s="4">
        <f t="shared" si="19"/>
        <v>0.0025901644497968988</v>
      </c>
      <c r="H272" s="4">
        <f>SUM($F$10:F272)</f>
        <v>0.728135906583304</v>
      </c>
    </row>
    <row r="273" spans="1:8" ht="12.75">
      <c r="A273" s="15">
        <v>0.263</v>
      </c>
      <c r="B273" s="4">
        <f t="shared" si="16"/>
        <v>0.964795833324336</v>
      </c>
      <c r="C273" s="4">
        <f>B273*Imp!$A$18</f>
        <v>4.089237996219149</v>
      </c>
      <c r="D273" s="4">
        <f t="shared" si="18"/>
        <v>10.583686326189842</v>
      </c>
      <c r="E273" s="4">
        <f t="shared" si="17"/>
        <v>2.588180569576867</v>
      </c>
      <c r="F273" s="4">
        <f t="shared" si="19"/>
        <v>0.002588180569576867</v>
      </c>
      <c r="H273" s="4">
        <f>SUM($F$10:F273)</f>
        <v>0.7307240871528808</v>
      </c>
    </row>
    <row r="274" spans="1:8" ht="12.75">
      <c r="A274" s="15">
        <v>0.264</v>
      </c>
      <c r="B274" s="4">
        <f t="shared" si="16"/>
        <v>0.9645226798784983</v>
      </c>
      <c r="C274" s="4">
        <f>B274*Imp!$A$18</f>
        <v>4.088080249252447</v>
      </c>
      <c r="D274" s="4">
        <f t="shared" si="18"/>
        <v>10.57255366328809</v>
      </c>
      <c r="E274" s="4">
        <f t="shared" si="17"/>
        <v>2.586190343308795</v>
      </c>
      <c r="F274" s="4">
        <f t="shared" si="19"/>
        <v>0.002586190343308795</v>
      </c>
      <c r="H274" s="4">
        <f>SUM($F$10:F274)</f>
        <v>0.7333102774961896</v>
      </c>
    </row>
    <row r="275" spans="1:8" ht="12.75">
      <c r="A275" s="15">
        <v>0.265</v>
      </c>
      <c r="B275" s="4">
        <f t="shared" si="16"/>
        <v>0.9642484119769138</v>
      </c>
      <c r="C275" s="4">
        <f>B275*Imp!$A$18</f>
        <v>4.086917778721829</v>
      </c>
      <c r="D275" s="4">
        <f t="shared" si="18"/>
        <v>10.56138752032516</v>
      </c>
      <c r="E275" s="4">
        <f t="shared" si="17"/>
        <v>2.584193784203851</v>
      </c>
      <c r="F275" s="4">
        <f t="shared" si="19"/>
        <v>0.0025841937842038514</v>
      </c>
      <c r="H275" s="4">
        <f>SUM($F$10:F275)</f>
        <v>0.7358944712803934</v>
      </c>
    </row>
    <row r="276" spans="1:8" ht="12.75">
      <c r="A276" s="15">
        <v>0.266</v>
      </c>
      <c r="B276" s="4">
        <f t="shared" si="16"/>
        <v>0.9639730286683337</v>
      </c>
      <c r="C276" s="4">
        <f>B276*Imp!$A$18</f>
        <v>4.085750580595475</v>
      </c>
      <c r="D276" s="4">
        <f t="shared" si="18"/>
        <v>10.550187991404181</v>
      </c>
      <c r="E276" s="4">
        <f t="shared" si="17"/>
        <v>2.582190905512042</v>
      </c>
      <c r="F276" s="4">
        <f t="shared" si="19"/>
        <v>0.002582190905512042</v>
      </c>
      <c r="H276" s="4">
        <f>SUM($F$10:F276)</f>
        <v>0.7384766621859055</v>
      </c>
    </row>
    <row r="277" spans="1:8" ht="12.75">
      <c r="A277" s="15">
        <v>0.267</v>
      </c>
      <c r="B277" s="4">
        <f t="shared" si="16"/>
        <v>0.9636965289965509</v>
      </c>
      <c r="C277" s="4">
        <f>B277*Imp!$A$18</f>
        <v>4.08457865082055</v>
      </c>
      <c r="D277" s="4">
        <f t="shared" si="18"/>
        <v>10.538955170881945</v>
      </c>
      <c r="E277" s="4">
        <f t="shared" si="17"/>
        <v>2.580181720522085</v>
      </c>
      <c r="F277" s="4">
        <f t="shared" si="19"/>
        <v>0.002580181720522085</v>
      </c>
      <c r="H277" s="4">
        <f>SUM($F$10:F277)</f>
        <v>0.7410568439064276</v>
      </c>
    </row>
    <row r="278" spans="1:8" ht="12.75">
      <c r="A278" s="15">
        <v>0.268</v>
      </c>
      <c r="B278" s="4">
        <f t="shared" si="16"/>
        <v>0.9634189120003821</v>
      </c>
      <c r="C278" s="4">
        <f>B278*Imp!$A$18</f>
        <v>4.083401985323127</v>
      </c>
      <c r="D278" s="4">
        <f t="shared" si="18"/>
        <v>10.52768915336784</v>
      </c>
      <c r="E278" s="4">
        <f t="shared" si="17"/>
        <v>2.57816624256129</v>
      </c>
      <c r="F278" s="4">
        <f t="shared" si="19"/>
        <v>0.0025781662425612903</v>
      </c>
      <c r="H278" s="4">
        <f>SUM($F$10:F278)</f>
        <v>0.7436350101489888</v>
      </c>
    </row>
    <row r="279" spans="1:8" ht="12.75">
      <c r="A279" s="15">
        <v>0.269</v>
      </c>
      <c r="B279" s="4">
        <f aca="true" t="shared" si="20" ref="B279:B342">SQRT(1-A279^2)</f>
        <v>0.9631401767136495</v>
      </c>
      <c r="C279" s="4">
        <f>B279*Imp!$A$18</f>
        <v>4.082220580008112</v>
      </c>
      <c r="D279" s="4">
        <f t="shared" si="18"/>
        <v>10.51639003372278</v>
      </c>
      <c r="E279" s="4">
        <f t="shared" si="17"/>
        <v>2.576144484995439</v>
      </c>
      <c r="F279" s="4">
        <f t="shared" si="19"/>
        <v>0.002576144484995439</v>
      </c>
      <c r="H279" s="4">
        <f>SUM($F$10:F279)</f>
        <v>0.7462111546339842</v>
      </c>
    </row>
    <row r="280" spans="1:8" ht="12.75">
      <c r="A280" s="15">
        <v>0.27</v>
      </c>
      <c r="B280" s="4">
        <f t="shared" si="20"/>
        <v>0.9628603221651623</v>
      </c>
      <c r="C280" s="4">
        <f>B280*Imp!$A$18</f>
        <v>4.081034430759161</v>
      </c>
      <c r="D280" s="4">
        <f t="shared" si="18"/>
        <v>10.505057907058067</v>
      </c>
      <c r="E280" s="4">
        <f t="shared" si="17"/>
        <v>2.5741164612286545</v>
      </c>
      <c r="F280" s="4">
        <f t="shared" si="19"/>
        <v>0.0025741164612286547</v>
      </c>
      <c r="H280" s="4">
        <f>SUM($F$10:F280)</f>
        <v>0.7487852710952129</v>
      </c>
    </row>
    <row r="281" spans="1:8" ht="12.75">
      <c r="A281" s="15">
        <v>0.271</v>
      </c>
      <c r="B281" s="4">
        <f t="shared" si="20"/>
        <v>0.9625793473786979</v>
      </c>
      <c r="C281" s="4">
        <f>B281*Imp!$A$18</f>
        <v>4.079843533438605</v>
      </c>
      <c r="D281" s="4">
        <f t="shared" si="18"/>
        <v>10.493692868734358</v>
      </c>
      <c r="E281" s="4">
        <f t="shared" si="17"/>
        <v>2.5720821847032904</v>
      </c>
      <c r="F281" s="4">
        <f t="shared" si="19"/>
        <v>0.0025720821847032903</v>
      </c>
      <c r="H281" s="4">
        <f>SUM($F$10:F281)</f>
        <v>0.7513573532799162</v>
      </c>
    </row>
    <row r="282" spans="1:8" ht="12.75">
      <c r="A282" s="15">
        <v>0.272</v>
      </c>
      <c r="B282" s="4">
        <f t="shared" si="20"/>
        <v>0.9622972513729839</v>
      </c>
      <c r="C282" s="4">
        <f>B282*Imp!$A$18</f>
        <v>4.0786478838873705</v>
      </c>
      <c r="D282" s="4">
        <f t="shared" si="18"/>
        <v>10.482295014360522</v>
      </c>
      <c r="E282" s="4">
        <f t="shared" si="17"/>
        <v>2.5700416688997967</v>
      </c>
      <c r="F282" s="4">
        <f t="shared" si="19"/>
        <v>0.0025700416688997966</v>
      </c>
      <c r="H282" s="4">
        <f>SUM($F$10:F282)</f>
        <v>0.753927394948816</v>
      </c>
    </row>
    <row r="283" spans="1:8" ht="12.75">
      <c r="A283" s="15">
        <v>0.273</v>
      </c>
      <c r="B283" s="4">
        <f t="shared" si="20"/>
        <v>0.962014033161679</v>
      </c>
      <c r="C283" s="4">
        <f>B283*Imp!$A$18</f>
        <v>4.0774474779249</v>
      </c>
      <c r="D283" s="4">
        <f t="shared" si="18"/>
        <v>10.470864439792573</v>
      </c>
      <c r="E283" s="4">
        <f t="shared" si="17"/>
        <v>2.567994927336604</v>
      </c>
      <c r="F283" s="4">
        <f t="shared" si="19"/>
        <v>0.0025679949273366043</v>
      </c>
      <c r="H283" s="4">
        <f>SUM($F$10:F283)</f>
        <v>0.7564953898761526</v>
      </c>
    </row>
    <row r="284" spans="1:8" ht="12.75">
      <c r="A284" s="15">
        <v>0.274</v>
      </c>
      <c r="B284" s="4">
        <f t="shared" si="20"/>
        <v>0.9617296917533533</v>
      </c>
      <c r="C284" s="4">
        <f>B284*Imp!$A$18</f>
        <v>4.076242311349068</v>
      </c>
      <c r="D284" s="4">
        <f t="shared" si="18"/>
        <v>10.459401241132513</v>
      </c>
      <c r="E284" s="4">
        <f t="shared" si="17"/>
        <v>2.565941973569987</v>
      </c>
      <c r="F284" s="4">
        <f t="shared" si="19"/>
        <v>0.0025659419735699867</v>
      </c>
      <c r="H284" s="4">
        <f>SUM($F$10:F284)</f>
        <v>0.7590613318497226</v>
      </c>
    </row>
    <row r="285" spans="1:8" ht="12.75">
      <c r="A285" s="15">
        <v>0.275</v>
      </c>
      <c r="B285" s="4">
        <f t="shared" si="20"/>
        <v>0.9614442261514705</v>
      </c>
      <c r="C285" s="4">
        <f>B285*Imp!$A$18</f>
        <v>4.075032379936108</v>
      </c>
      <c r="D285" s="4">
        <f t="shared" si="18"/>
        <v>10.447905514727326</v>
      </c>
      <c r="E285" s="4">
        <f t="shared" si="17"/>
        <v>2.5638828211939604</v>
      </c>
      <c r="F285" s="4">
        <f t="shared" si="19"/>
        <v>0.0025638828211939605</v>
      </c>
      <c r="H285" s="4">
        <f>SUM($F$10:F285)</f>
        <v>0.7616252146709165</v>
      </c>
    </row>
    <row r="286" spans="1:8" ht="12.75">
      <c r="A286" s="15">
        <v>0.276</v>
      </c>
      <c r="B286" s="4">
        <f t="shared" si="20"/>
        <v>0.9611576353543678</v>
      </c>
      <c r="C286" s="4">
        <f>B286*Imp!$A$18</f>
        <v>4.073817679440521</v>
      </c>
      <c r="D286" s="4">
        <f t="shared" si="18"/>
        <v>10.436377357167778</v>
      </c>
      <c r="E286" s="4">
        <f t="shared" si="17"/>
        <v>2.5618174838401364</v>
      </c>
      <c r="F286" s="4">
        <f t="shared" si="19"/>
        <v>0.0025618174838401364</v>
      </c>
      <c r="H286" s="4">
        <f>SUM($F$10:F286)</f>
        <v>0.7641870321547566</v>
      </c>
    </row>
    <row r="287" spans="1:8" ht="12.75">
      <c r="A287" s="15">
        <v>0.277</v>
      </c>
      <c r="B287" s="4">
        <f t="shared" si="20"/>
        <v>0.960869918355237</v>
      </c>
      <c r="C287" s="4">
        <f>B287*Imp!$A$18</f>
        <v>4.0725982055950025</v>
      </c>
      <c r="D287" s="4">
        <f t="shared" si="18"/>
        <v>10.424816865287358</v>
      </c>
      <c r="E287" s="4">
        <f t="shared" si="17"/>
        <v>2.5597459751776084</v>
      </c>
      <c r="F287" s="4">
        <f t="shared" si="19"/>
        <v>0.0025597459751776084</v>
      </c>
      <c r="H287" s="4">
        <f>SUM($F$10:F287)</f>
        <v>0.7667467781299342</v>
      </c>
    </row>
    <row r="288" spans="1:8" ht="12.75">
      <c r="A288" s="15">
        <v>0.278</v>
      </c>
      <c r="B288" s="4">
        <f t="shared" si="20"/>
        <v>0.9605810741421049</v>
      </c>
      <c r="C288" s="4">
        <f>B288*Imp!$A$18</f>
        <v>4.071373954110356</v>
      </c>
      <c r="D288" s="4">
        <f t="shared" si="18"/>
        <v>10.41322413616116</v>
      </c>
      <c r="E288" s="4">
        <f t="shared" si="17"/>
        <v>2.5576683089128256</v>
      </c>
      <c r="F288" s="4">
        <f t="shared" si="19"/>
        <v>0.002557668308912826</v>
      </c>
      <c r="H288" s="4">
        <f>SUM($F$10:F288)</f>
        <v>0.769304446438847</v>
      </c>
    </row>
    <row r="289" spans="1:8" ht="12.75">
      <c r="A289" s="15">
        <v>0.279</v>
      </c>
      <c r="B289" s="4">
        <f t="shared" si="20"/>
        <v>0.9602911016978133</v>
      </c>
      <c r="C289" s="4">
        <f>B289*Imp!$A$18</f>
        <v>4.070144920675409</v>
      </c>
      <c r="D289" s="4">
        <f t="shared" si="18"/>
        <v>10.401599267104721</v>
      </c>
      <c r="E289" s="4">
        <f t="shared" si="17"/>
        <v>2.555584498789458</v>
      </c>
      <c r="F289" s="4">
        <f t="shared" si="19"/>
        <v>0.0025555844987894577</v>
      </c>
      <c r="H289" s="4">
        <f>SUM($F$10:F289)</f>
        <v>0.7718600309376364</v>
      </c>
    </row>
    <row r="290" spans="1:8" ht="12.75">
      <c r="A290" s="15">
        <v>0.28</v>
      </c>
      <c r="B290" s="4">
        <f t="shared" si="20"/>
        <v>0.96</v>
      </c>
      <c r="C290" s="4">
        <f>B290*Imp!$A$18</f>
        <v>4.06891110095693</v>
      </c>
      <c r="D290" s="4">
        <f t="shared" si="18"/>
        <v>10.389942355673</v>
      </c>
      <c r="E290" s="4">
        <f t="shared" si="17"/>
        <v>2.5534945585882878</v>
      </c>
      <c r="F290" s="4">
        <f t="shared" si="19"/>
        <v>0.002553494558588288</v>
      </c>
      <c r="H290" s="4">
        <f>SUM($F$10:F290)</f>
        <v>0.7744135254962248</v>
      </c>
    </row>
    <row r="291" spans="1:8" ht="12.75">
      <c r="A291" s="15">
        <v>0.281</v>
      </c>
      <c r="B291" s="4">
        <f t="shared" si="20"/>
        <v>0.9597077680210784</v>
      </c>
      <c r="C291" s="4">
        <f>B291*Imp!$A$18</f>
        <v>4.067672490599546</v>
      </c>
      <c r="D291" s="4">
        <f t="shared" si="18"/>
        <v>10.378253499659154</v>
      </c>
      <c r="E291" s="4">
        <f t="shared" si="17"/>
        <v>2.551398502127066</v>
      </c>
      <c r="F291" s="4">
        <f t="shared" si="19"/>
        <v>0.002551398502127066</v>
      </c>
      <c r="H291" s="4">
        <f>SUM($F$10:F291)</f>
        <v>0.7769649239983518</v>
      </c>
    </row>
    <row r="292" spans="1:8" ht="12.75">
      <c r="A292" s="15">
        <v>0.282</v>
      </c>
      <c r="B292" s="4">
        <f t="shared" si="20"/>
        <v>0.9594144047282176</v>
      </c>
      <c r="C292" s="4">
        <f>B292*Imp!$A$18</f>
        <v>4.066429085225655</v>
      </c>
      <c r="D292" s="4">
        <f t="shared" si="18"/>
        <v>10.366532797093477</v>
      </c>
      <c r="E292" s="4">
        <f t="shared" si="17"/>
        <v>2.5492963432603952</v>
      </c>
      <c r="F292" s="4">
        <f t="shared" si="19"/>
        <v>0.0025492963432603953</v>
      </c>
      <c r="H292" s="4">
        <f>SUM($F$10:F292)</f>
        <v>0.7795142203416122</v>
      </c>
    </row>
    <row r="293" spans="1:8" ht="12.75">
      <c r="A293" s="15">
        <v>0.283</v>
      </c>
      <c r="B293" s="4">
        <f t="shared" si="20"/>
        <v>0.9591199090833221</v>
      </c>
      <c r="C293" s="4">
        <f>B293*Imp!$A$18</f>
        <v>4.065180880435344</v>
      </c>
      <c r="D293" s="4">
        <f t="shared" si="18"/>
        <v>10.354780346242281</v>
      </c>
      <c r="E293" s="4">
        <f t="shared" si="17"/>
        <v>2.5471880958796054</v>
      </c>
      <c r="F293" s="4">
        <f t="shared" si="19"/>
        <v>0.0025471880958796056</v>
      </c>
      <c r="H293" s="4">
        <f>SUM($F$10:F293)</f>
        <v>0.7820614084374918</v>
      </c>
    </row>
    <row r="294" spans="1:8" ht="12.75">
      <c r="A294" s="15">
        <v>0.284</v>
      </c>
      <c r="B294" s="4">
        <f t="shared" si="20"/>
        <v>0.9588242800430119</v>
      </c>
      <c r="C294" s="4">
        <f>B294*Imp!$A$18</f>
        <v>4.063927871806299</v>
      </c>
      <c r="D294" s="4">
        <f t="shared" si="18"/>
        <v>10.34299624560672</v>
      </c>
      <c r="E294" s="4">
        <f t="shared" si="17"/>
        <v>2.5450737739126152</v>
      </c>
      <c r="F294" s="4">
        <f t="shared" si="19"/>
        <v>0.002545073773912615</v>
      </c>
      <c r="H294" s="4">
        <f>SUM($F$10:F294)</f>
        <v>0.7846064822114045</v>
      </c>
    </row>
    <row r="295" spans="1:8" ht="12.75">
      <c r="A295" s="15">
        <v>0.285</v>
      </c>
      <c r="B295" s="4">
        <f t="shared" si="20"/>
        <v>0.9585275165586015</v>
      </c>
      <c r="C295" s="4">
        <f>B295*Imp!$A$18</f>
        <v>4.06267005489372</v>
      </c>
      <c r="D295" s="4">
        <f t="shared" si="18"/>
        <v>10.331180593921687</v>
      </c>
      <c r="E295" s="4">
        <f aca="true" t="shared" si="21" ref="E295:E358">D295/C295</f>
        <v>2.542953391323813</v>
      </c>
      <c r="F295" s="4">
        <f t="shared" si="19"/>
        <v>0.0025429533913238133</v>
      </c>
      <c r="H295" s="4">
        <f>SUM($F$10:F295)</f>
        <v>0.7871494356027283</v>
      </c>
    </row>
    <row r="296" spans="1:8" ht="12.75">
      <c r="A296" s="15">
        <v>0.286</v>
      </c>
      <c r="B296" s="4">
        <f t="shared" si="20"/>
        <v>0.9582296175760797</v>
      </c>
      <c r="C296" s="4">
        <f>B296*Imp!$A$18</f>
        <v>4.061407425230233</v>
      </c>
      <c r="D296" s="4">
        <f t="shared" si="18"/>
        <v>10.319333490154698</v>
      </c>
      <c r="E296" s="4">
        <f t="shared" si="21"/>
        <v>2.540826962113931</v>
      </c>
      <c r="F296" s="4">
        <f t="shared" si="19"/>
        <v>0.0025408269621139314</v>
      </c>
      <c r="H296" s="4">
        <f>SUM($F$10:F296)</f>
        <v>0.7896902625648422</v>
      </c>
    </row>
    <row r="297" spans="1:8" ht="12.75">
      <c r="A297" s="15">
        <v>0.287</v>
      </c>
      <c r="B297" s="4">
        <f t="shared" si="20"/>
        <v>0.9579305820360888</v>
      </c>
      <c r="C297" s="4">
        <f>B297*Imp!$A$18</f>
        <v>4.0601399783258065</v>
      </c>
      <c r="D297" s="4">
        <f t="shared" si="18"/>
        <v>10.307455033504736</v>
      </c>
      <c r="E297" s="4">
        <f t="shared" si="21"/>
        <v>2.538694500319913</v>
      </c>
      <c r="F297" s="4">
        <f t="shared" si="19"/>
        <v>0.0025386945003199133</v>
      </c>
      <c r="H297" s="4">
        <f>SUM($F$10:F297)</f>
        <v>0.7922289570651622</v>
      </c>
    </row>
    <row r="298" spans="1:8" ht="12.75">
      <c r="A298" s="15">
        <v>0.288</v>
      </c>
      <c r="B298" s="4">
        <f t="shared" si="20"/>
        <v>0.9576304088739037</v>
      </c>
      <c r="C298" s="4">
        <f>B298*Imp!$A$18</f>
        <v>4.058867709667656</v>
      </c>
      <c r="D298" s="4">
        <f t="shared" si="18"/>
        <v>10.295545323401111</v>
      </c>
      <c r="E298" s="4">
        <f t="shared" si="21"/>
        <v>2.5365560200147836</v>
      </c>
      <c r="F298" s="4">
        <f t="shared" si="19"/>
        <v>0.002536556020014784</v>
      </c>
      <c r="H298" s="4">
        <f>SUM($F$10:F298)</f>
        <v>0.794765513085177</v>
      </c>
    </row>
    <row r="299" spans="1:8" ht="12.75">
      <c r="A299" s="15">
        <v>0.289</v>
      </c>
      <c r="B299" s="4">
        <f t="shared" si="20"/>
        <v>0.9573290970194106</v>
      </c>
      <c r="C299" s="4">
        <f>B299*Imp!$A$18</f>
        <v>4.0575906147201595</v>
      </c>
      <c r="D299" s="4">
        <f t="shared" si="18"/>
        <v>10.28360445950232</v>
      </c>
      <c r="E299" s="4">
        <f t="shared" si="21"/>
        <v>2.534411535307524</v>
      </c>
      <c r="F299" s="4">
        <f t="shared" si="19"/>
        <v>0.0025344115353075243</v>
      </c>
      <c r="H299" s="4">
        <f>SUM($F$10:F299)</f>
        <v>0.7972999246204845</v>
      </c>
    </row>
    <row r="300" spans="1:8" ht="12.75">
      <c r="A300" s="15">
        <v>0.29</v>
      </c>
      <c r="B300" s="4">
        <f t="shared" si="20"/>
        <v>0.9570266453970862</v>
      </c>
      <c r="C300" s="4">
        <f>B300*Imp!$A$18</f>
        <v>4.056308688924766</v>
      </c>
      <c r="D300" s="4">
        <f t="shared" si="18"/>
        <v>10.271632541694919</v>
      </c>
      <c r="E300" s="4">
        <f t="shared" si="21"/>
        <v>2.5322610603429427</v>
      </c>
      <c r="F300" s="4">
        <f t="shared" si="19"/>
        <v>0.002532261060342943</v>
      </c>
      <c r="H300" s="4">
        <f>SUM($F$10:F300)</f>
        <v>0.7998321856808275</v>
      </c>
    </row>
    <row r="301" spans="1:8" ht="12.75">
      <c r="A301" s="15">
        <v>0.291</v>
      </c>
      <c r="B301" s="4">
        <f t="shared" si="20"/>
        <v>0.956723052925976</v>
      </c>
      <c r="C301" s="4">
        <f>B301*Imp!$A$18</f>
        <v>4.055021927699904</v>
      </c>
      <c r="D301" s="4">
        <f t="shared" si="18"/>
        <v>10.259629670092352</v>
      </c>
      <c r="E301" s="4">
        <f t="shared" si="21"/>
        <v>2.530104609301542</v>
      </c>
      <c r="F301" s="4">
        <f t="shared" si="19"/>
        <v>0.002530104609301542</v>
      </c>
      <c r="H301" s="4">
        <f>SUM($F$10:F301)</f>
        <v>0.8023622902901291</v>
      </c>
    </row>
    <row r="302" spans="1:8" ht="12.75">
      <c r="A302" s="15">
        <v>0.292</v>
      </c>
      <c r="B302" s="4">
        <f t="shared" si="20"/>
        <v>0.9564183185196737</v>
      </c>
      <c r="C302" s="4">
        <f>B302*Imp!$A$18</f>
        <v>4.053730326440897</v>
      </c>
      <c r="D302" s="4">
        <f t="shared" si="18"/>
        <v>10.247595945033831</v>
      </c>
      <c r="E302" s="4">
        <f t="shared" si="21"/>
        <v>2.527942196399393</v>
      </c>
      <c r="F302" s="4">
        <f t="shared" si="19"/>
        <v>0.0025279421963993933</v>
      </c>
      <c r="H302" s="4">
        <f>SUM($F$10:F302)</f>
        <v>0.8048902324865285</v>
      </c>
    </row>
    <row r="303" spans="1:8" ht="12.75">
      <c r="A303" s="15">
        <v>0.293</v>
      </c>
      <c r="B303" s="4">
        <f t="shared" si="20"/>
        <v>0.9561124410862982</v>
      </c>
      <c r="C303" s="4">
        <f>B303*Imp!$A$18</f>
        <v>4.052433880519862</v>
      </c>
      <c r="D303" s="4">
        <f t="shared" si="18"/>
        <v>10.235531467083174</v>
      </c>
      <c r="E303" s="4">
        <f t="shared" si="21"/>
        <v>2.5257738358880073</v>
      </c>
      <c r="F303" s="4">
        <f t="shared" si="19"/>
        <v>0.0025257738358880075</v>
      </c>
      <c r="H303" s="4">
        <f>SUM($F$10:F303)</f>
        <v>0.8074160063224165</v>
      </c>
    </row>
    <row r="304" spans="1:8" ht="12.75">
      <c r="A304" s="15">
        <v>0.294</v>
      </c>
      <c r="B304" s="4">
        <f t="shared" si="20"/>
        <v>0.9558054195284729</v>
      </c>
      <c r="C304" s="4">
        <f>B304*Imp!$A$18</f>
        <v>4.0511325852856235</v>
      </c>
      <c r="D304" s="4">
        <f t="shared" si="18"/>
        <v>10.223436337027643</v>
      </c>
      <c r="E304" s="4">
        <f t="shared" si="21"/>
        <v>2.523599542054199</v>
      </c>
      <c r="F304" s="4">
        <f t="shared" si="19"/>
        <v>0.002523599542054199</v>
      </c>
      <c r="H304" s="4">
        <f>SUM($F$10:F304)</f>
        <v>0.8099396058644707</v>
      </c>
    </row>
    <row r="305" spans="1:8" ht="12.75">
      <c r="A305" s="15">
        <v>0.295</v>
      </c>
      <c r="B305" s="4">
        <f t="shared" si="20"/>
        <v>0.9554972527433033</v>
      </c>
      <c r="C305" s="4">
        <f>B305*Imp!$A$18</f>
        <v>4.049826436063621</v>
      </c>
      <c r="D305" s="4">
        <f t="shared" si="18"/>
        <v>10.2113106558768</v>
      </c>
      <c r="E305" s="4">
        <f t="shared" si="21"/>
        <v>2.5214193292199605</v>
      </c>
      <c r="F305" s="4">
        <f t="shared" si="19"/>
        <v>0.0025214193292199603</v>
      </c>
      <c r="H305" s="4">
        <f>SUM($F$10:F305)</f>
        <v>0.8124610251936907</v>
      </c>
    </row>
    <row r="306" spans="1:8" ht="12.75">
      <c r="A306" s="15">
        <v>0.296</v>
      </c>
      <c r="B306" s="4">
        <f t="shared" si="20"/>
        <v>0.9551879396223552</v>
      </c>
      <c r="C306" s="4">
        <f>B306*Imp!$A$18</f>
        <v>4.0485154281558104</v>
      </c>
      <c r="D306" s="4">
        <f t="shared" si="18"/>
        <v>10.19915452486132</v>
      </c>
      <c r="E306" s="4">
        <f t="shared" si="21"/>
        <v>2.519233211742326</v>
      </c>
      <c r="F306" s="4">
        <f t="shared" si="19"/>
        <v>0.0025192332117423264</v>
      </c>
      <c r="H306" s="4">
        <f>SUM($F$10:F306)</f>
        <v>0.814980258405433</v>
      </c>
    </row>
    <row r="307" spans="1:8" ht="12.75">
      <c r="A307" s="15">
        <v>0.297</v>
      </c>
      <c r="B307" s="4">
        <f t="shared" si="20"/>
        <v>0.954877479051632</v>
      </c>
      <c r="C307" s="4">
        <f>B307*Imp!$A$18</f>
        <v>4.047199556840576</v>
      </c>
      <c r="D307" s="4">
        <f t="shared" si="18"/>
        <v>10.186968045431913</v>
      </c>
      <c r="E307" s="4">
        <f t="shared" si="21"/>
        <v>2.517041204013254</v>
      </c>
      <c r="F307" s="4">
        <f t="shared" si="19"/>
        <v>0.002517041204013254</v>
      </c>
      <c r="H307" s="4">
        <f>SUM($F$10:F307)</f>
        <v>0.8174972996094463</v>
      </c>
    </row>
    <row r="308" spans="1:8" ht="12.75">
      <c r="A308" s="15">
        <v>0.298</v>
      </c>
      <c r="B308" s="4">
        <f t="shared" si="20"/>
        <v>0.954565869911553</v>
      </c>
      <c r="C308" s="4">
        <f>B308*Imp!$A$18</f>
        <v>4.045878817372632</v>
      </c>
      <c r="D308" s="4">
        <f t="shared" si="18"/>
        <v>10.174751319258053</v>
      </c>
      <c r="E308" s="4">
        <f t="shared" si="21"/>
        <v>2.5148433204594776</v>
      </c>
      <c r="F308" s="4">
        <f t="shared" si="19"/>
        <v>0.0025148433204594776</v>
      </c>
      <c r="H308" s="4">
        <f>SUM($F$10:F308)</f>
        <v>0.8200121429299058</v>
      </c>
    </row>
    <row r="309" spans="1:8" ht="12.75">
      <c r="A309" s="15">
        <v>0.299</v>
      </c>
      <c r="B309" s="4">
        <f t="shared" si="20"/>
        <v>0.9542531110769302</v>
      </c>
      <c r="C309" s="4">
        <f>B309*Imp!$A$18</f>
        <v>4.0445532049829245</v>
      </c>
      <c r="D309" s="4">
        <f t="shared" si="18"/>
        <v>10.162504448226883</v>
      </c>
      <c r="E309" s="4">
        <f t="shared" si="21"/>
        <v>2.5126395755423836</v>
      </c>
      <c r="F309" s="4">
        <f t="shared" si="19"/>
        <v>0.002512639575542384</v>
      </c>
      <c r="H309" s="4">
        <f>SUM($F$10:F309)</f>
        <v>0.8225247825054481</v>
      </c>
    </row>
    <row r="310" spans="1:8" ht="12.75">
      <c r="A310" s="15">
        <v>0.3</v>
      </c>
      <c r="B310" s="4">
        <f t="shared" si="20"/>
        <v>0.9539392014169457</v>
      </c>
      <c r="C310" s="4">
        <f>B310*Imp!$A$18</f>
        <v>4.0432227148785405</v>
      </c>
      <c r="D310" s="4">
        <f t="shared" si="18"/>
        <v>10.15022753444202</v>
      </c>
      <c r="E310" s="4">
        <f t="shared" si="21"/>
        <v>2.5104299837578785</v>
      </c>
      <c r="F310" s="4">
        <f t="shared" si="19"/>
        <v>0.0025104299837578788</v>
      </c>
      <c r="H310" s="4">
        <f>SUM($F$10:F310)</f>
        <v>0.825035212489206</v>
      </c>
    </row>
    <row r="311" spans="1:8" ht="12.75">
      <c r="A311" s="15">
        <v>0.301</v>
      </c>
      <c r="B311" s="4">
        <f t="shared" si="20"/>
        <v>0.9536241397951292</v>
      </c>
      <c r="C311" s="4">
        <f>B311*Imp!$A$18</f>
        <v>4.0418873422426085</v>
      </c>
      <c r="D311" s="4">
        <f t="shared" si="18"/>
        <v>10.137920680222404</v>
      </c>
      <c r="E311" s="4">
        <f t="shared" si="21"/>
        <v>2.5082145596362566</v>
      </c>
      <c r="F311" s="4">
        <f t="shared" si="19"/>
        <v>0.0025082145596362565</v>
      </c>
      <c r="H311" s="4">
        <f>SUM($F$10:F311)</f>
        <v>0.8275434270488422</v>
      </c>
    </row>
    <row r="312" spans="1:8" ht="12.75">
      <c r="A312" s="15">
        <v>0.302</v>
      </c>
      <c r="B312" s="4">
        <f t="shared" si="20"/>
        <v>0.9533079250693346</v>
      </c>
      <c r="C312" s="4">
        <f>B312*Imp!$A$18</f>
        <v>4.0405470822342</v>
      </c>
      <c r="D312" s="4">
        <f t="shared" si="18"/>
        <v>10.125583988101097</v>
      </c>
      <c r="E312" s="4">
        <f t="shared" si="21"/>
        <v>2.5059933177420635</v>
      </c>
      <c r="F312" s="4">
        <f t="shared" si="19"/>
        <v>0.0025059933177420633</v>
      </c>
      <c r="H312" s="4">
        <f>SUM($F$10:F312)</f>
        <v>0.8300494203665842</v>
      </c>
    </row>
    <row r="313" spans="1:8" ht="12.75">
      <c r="A313" s="15">
        <v>0.303</v>
      </c>
      <c r="B313" s="4">
        <f t="shared" si="20"/>
        <v>0.952990556091717</v>
      </c>
      <c r="C313" s="4">
        <f>B313*Imp!$A$18</f>
        <v>4.039201929988234</v>
      </c>
      <c r="D313" s="4">
        <f t="shared" si="18"/>
        <v>10.11321756082417</v>
      </c>
      <c r="E313" s="4">
        <f t="shared" si="21"/>
        <v>2.5037662726739756</v>
      </c>
      <c r="F313" s="4">
        <f t="shared" si="19"/>
        <v>0.0025037662726739756</v>
      </c>
      <c r="H313" s="4">
        <f>SUM($F$10:F313)</f>
        <v>0.8325531866392583</v>
      </c>
    </row>
    <row r="314" spans="1:8" ht="12.75">
      <c r="A314" s="15">
        <v>0.304</v>
      </c>
      <c r="B314" s="4">
        <f t="shared" si="20"/>
        <v>0.9526720317087093</v>
      </c>
      <c r="C314" s="4">
        <f>B314*Imp!$A$18</f>
        <v>4.037851880615374</v>
      </c>
      <c r="D314" s="4">
        <f t="shared" si="18"/>
        <v>10.100821501349426</v>
      </c>
      <c r="E314" s="4">
        <f t="shared" si="21"/>
        <v>2.501533439064646</v>
      </c>
      <c r="F314" s="4">
        <f t="shared" si="19"/>
        <v>0.0025015334390646464</v>
      </c>
      <c r="H314" s="4">
        <f>SUM($F$10:F314)</f>
        <v>0.8350547200783229</v>
      </c>
    </row>
    <row r="315" spans="1:8" ht="12.75">
      <c r="A315" s="15">
        <v>0.305</v>
      </c>
      <c r="B315" s="4">
        <f t="shared" si="20"/>
        <v>0.9523523507609986</v>
      </c>
      <c r="C315" s="4">
        <f>B315*Imp!$A$18</f>
        <v>4.036496929201932</v>
      </c>
      <c r="D315" s="4">
        <f t="shared" si="18"/>
        <v>10.08839591284532</v>
      </c>
      <c r="E315" s="4">
        <f t="shared" si="21"/>
        <v>2.4992948315805923</v>
      </c>
      <c r="F315" s="4">
        <f t="shared" si="19"/>
        <v>0.002499294831580592</v>
      </c>
      <c r="H315" s="4">
        <f>SUM($F$10:F315)</f>
        <v>0.8375540149099036</v>
      </c>
    </row>
    <row r="316" spans="1:8" ht="12.75">
      <c r="A316" s="15">
        <v>0.306</v>
      </c>
      <c r="B316" s="4">
        <f t="shared" si="20"/>
        <v>0.9520315120835023</v>
      </c>
      <c r="C316" s="4">
        <f>B316*Imp!$A$18</f>
        <v>4.035137070809765</v>
      </c>
      <c r="D316" s="4">
        <f t="shared" si="18"/>
        <v>10.075940898689712</v>
      </c>
      <c r="E316" s="4">
        <f t="shared" si="21"/>
        <v>2.4970504649220473</v>
      </c>
      <c r="F316" s="4">
        <f t="shared" si="19"/>
        <v>0.0024970504649220473</v>
      </c>
      <c r="H316" s="4">
        <f>SUM($F$10:F316)</f>
        <v>0.8400510653748257</v>
      </c>
    </row>
    <row r="317" spans="1:8" ht="12.75">
      <c r="A317" s="15">
        <v>0.307</v>
      </c>
      <c r="B317" s="4">
        <f t="shared" si="20"/>
        <v>0.9517095145053452</v>
      </c>
      <c r="C317" s="4">
        <f>B317*Imp!$A$18</f>
        <v>4.033772300476176</v>
      </c>
      <c r="D317" s="4">
        <f t="shared" si="18"/>
        <v>10.063456562468716</v>
      </c>
      <c r="E317" s="4">
        <f t="shared" si="21"/>
        <v>2.494800353822835</v>
      </c>
      <c r="F317" s="4">
        <f t="shared" si="19"/>
        <v>0.0024948003538228353</v>
      </c>
      <c r="H317" s="4">
        <f>SUM($F$10:F317)</f>
        <v>0.8425458657286485</v>
      </c>
    </row>
    <row r="318" spans="1:8" ht="12.75">
      <c r="A318" s="15">
        <v>0.308</v>
      </c>
      <c r="B318" s="4">
        <f t="shared" si="20"/>
        <v>0.9513863568498342</v>
      </c>
      <c r="C318" s="4">
        <f>B318*Imp!$A$18</f>
        <v>4.032402613213813</v>
      </c>
      <c r="D318" s="4">
        <f t="shared" si="18"/>
        <v>10.050943007975507</v>
      </c>
      <c r="E318" s="4">
        <f t="shared" si="21"/>
        <v>2.4925445130502317</v>
      </c>
      <c r="F318" s="4">
        <f t="shared" si="19"/>
        <v>0.002492544513050232</v>
      </c>
      <c r="H318" s="4">
        <f>SUM($F$10:F318)</f>
        <v>0.8450384102416988</v>
      </c>
    </row>
    <row r="319" spans="1:8" ht="12.75">
      <c r="A319" s="15">
        <v>0.309</v>
      </c>
      <c r="B319" s="4">
        <f t="shared" si="20"/>
        <v>0.9510620379344347</v>
      </c>
      <c r="C319" s="4">
        <f>B319*Imp!$A$18</f>
        <v>4.031028004010564</v>
      </c>
      <c r="D319" s="4">
        <f t="shared" si="18"/>
        <v>10.03840033920914</v>
      </c>
      <c r="E319" s="4">
        <f t="shared" si="21"/>
        <v>2.4902829574048355</v>
      </c>
      <c r="F319" s="4">
        <f t="shared" si="19"/>
        <v>0.0024902829574048354</v>
      </c>
      <c r="H319" s="4">
        <f>SUM($F$10:F319)</f>
        <v>0.8475286931991036</v>
      </c>
    </row>
    <row r="320" spans="1:8" ht="12.75">
      <c r="A320" s="15">
        <v>0.31</v>
      </c>
      <c r="B320" s="4">
        <f t="shared" si="20"/>
        <v>0.9507365565707464</v>
      </c>
      <c r="C320" s="4">
        <f>B320*Imp!$A$18</f>
        <v>4.029648467829454</v>
      </c>
      <c r="D320" s="4">
        <f t="shared" si="18"/>
        <v>10.025828660373321</v>
      </c>
      <c r="E320" s="4">
        <f t="shared" si="21"/>
        <v>2.4880157017204216</v>
      </c>
      <c r="F320" s="4">
        <f t="shared" si="19"/>
        <v>0.002488015701720422</v>
      </c>
      <c r="H320" s="4">
        <f>SUM($F$10:F320)</f>
        <v>0.850016708900824</v>
      </c>
    </row>
    <row r="321" spans="1:8" ht="12.75">
      <c r="A321" s="15">
        <v>0.311</v>
      </c>
      <c r="B321" s="4">
        <f t="shared" si="20"/>
        <v>0.9504099115644785</v>
      </c>
      <c r="C321" s="4">
        <f>B321*Imp!$A$18</f>
        <v>4.0282639996085425</v>
      </c>
      <c r="D321" s="4">
        <f t="shared" si="18"/>
        <v>10.013228075875274</v>
      </c>
      <c r="E321" s="4">
        <f t="shared" si="21"/>
        <v>2.4857427608638205</v>
      </c>
      <c r="F321" s="4">
        <f t="shared" si="19"/>
        <v>0.0024857427608638207</v>
      </c>
      <c r="H321" s="4">
        <f>SUM($F$10:F321)</f>
        <v>0.8525024516616878</v>
      </c>
    </row>
    <row r="322" spans="1:8" ht="12.75">
      <c r="A322" s="15">
        <v>0.312</v>
      </c>
      <c r="B322" s="4">
        <f t="shared" si="20"/>
        <v>0.9500821017154254</v>
      </c>
      <c r="C322" s="4">
        <f>B322*Imp!$A$18</f>
        <v>4.026874594260818</v>
      </c>
      <c r="D322" s="4">
        <f t="shared" si="18"/>
        <v>10.000598690324491</v>
      </c>
      <c r="E322" s="4">
        <f t="shared" si="21"/>
        <v>2.4834641497347705</v>
      </c>
      <c r="F322" s="4">
        <f t="shared" si="19"/>
        <v>0.0024834641497347705</v>
      </c>
      <c r="H322" s="4">
        <f>SUM($F$10:F322)</f>
        <v>0.8549859158114226</v>
      </c>
    </row>
    <row r="323" spans="1:8" ht="12.75">
      <c r="A323" s="15">
        <v>0.313</v>
      </c>
      <c r="B323" s="4">
        <f t="shared" si="20"/>
        <v>0.9497531258174411</v>
      </c>
      <c r="C323" s="4">
        <f>B323*Imp!$A$18</f>
        <v>4.0254802466740935</v>
      </c>
      <c r="D323" s="4">
        <f t="shared" si="18"/>
        <v>9.98794060853159</v>
      </c>
      <c r="E323" s="4">
        <f t="shared" si="21"/>
        <v>2.4811798832657948</v>
      </c>
      <c r="F323" s="4">
        <f t="shared" si="19"/>
        <v>0.0024811798832657947</v>
      </c>
      <c r="H323" s="4">
        <f>SUM($F$10:F323)</f>
        <v>0.8574670956946884</v>
      </c>
    </row>
    <row r="324" spans="1:8" ht="12.75">
      <c r="A324" s="15">
        <v>0.314</v>
      </c>
      <c r="B324" s="4">
        <f t="shared" si="20"/>
        <v>0.9494229826584145</v>
      </c>
      <c r="C324" s="4">
        <f>B324*Imp!$A$18</f>
        <v>4.024080951710897</v>
      </c>
      <c r="D324" s="4">
        <f t="shared" si="18"/>
        <v>9.975253935507055</v>
      </c>
      <c r="E324" s="4">
        <f t="shared" si="21"/>
        <v>2.478889976422052</v>
      </c>
      <c r="F324" s="4">
        <f t="shared" si="19"/>
        <v>0.0024788899764220523</v>
      </c>
      <c r="H324" s="4">
        <f>SUM($F$10:F324)</f>
        <v>0.8599459856711105</v>
      </c>
    </row>
    <row r="325" spans="1:8" ht="12.75">
      <c r="A325" s="15">
        <v>0.315</v>
      </c>
      <c r="B325" s="4">
        <f t="shared" si="20"/>
        <v>0.9490916710202445</v>
      </c>
      <c r="C325" s="4">
        <f>B325*Imp!$A$18</f>
        <v>4.0226767042083695</v>
      </c>
      <c r="D325" s="4">
        <f t="shared" si="18"/>
        <v>9.962538776460077</v>
      </c>
      <c r="E325" s="4">
        <f t="shared" si="21"/>
        <v>2.4765944442012087</v>
      </c>
      <c r="F325" s="4">
        <f t="shared" si="19"/>
        <v>0.0024765944442012087</v>
      </c>
      <c r="H325" s="4">
        <f>SUM($F$10:F325)</f>
        <v>0.8624225801153117</v>
      </c>
    </row>
    <row r="326" spans="1:8" ht="12.75">
      <c r="A326" s="15">
        <v>0.316</v>
      </c>
      <c r="B326" s="4">
        <f t="shared" si="20"/>
        <v>0.9487591896788141</v>
      </c>
      <c r="C326" s="4">
        <f>B326*Imp!$A$18</f>
        <v>4.021267498978154</v>
      </c>
      <c r="D326" s="4">
        <f t="shared" si="18"/>
        <v>9.94979523679734</v>
      </c>
      <c r="E326" s="4">
        <f t="shared" si="21"/>
        <v>2.4742933016333004</v>
      </c>
      <c r="F326" s="4">
        <f t="shared" si="19"/>
        <v>0.0024742933016333006</v>
      </c>
      <c r="H326" s="4">
        <f>SUM($F$10:F326)</f>
        <v>0.864896873416945</v>
      </c>
    </row>
    <row r="327" spans="1:8" ht="12.75">
      <c r="A327" s="15">
        <v>0.317</v>
      </c>
      <c r="B327" s="4">
        <f t="shared" si="20"/>
        <v>0.9484255374039651</v>
      </c>
      <c r="C327" s="4">
        <f>B327*Imp!$A$18</f>
        <v>4.019853330806287</v>
      </c>
      <c r="D327" s="4">
        <f t="shared" si="18"/>
        <v>9.937023422121833</v>
      </c>
      <c r="E327" s="4">
        <f t="shared" si="21"/>
        <v>2.4719865637806</v>
      </c>
      <c r="F327" s="4">
        <f t="shared" si="19"/>
        <v>0.0024719865637806</v>
      </c>
      <c r="H327" s="4">
        <f>SUM($F$10:F327)</f>
        <v>0.8673688599807255</v>
      </c>
    </row>
    <row r="328" spans="1:8" ht="12.75">
      <c r="A328" s="15">
        <v>0.318</v>
      </c>
      <c r="B328" s="4">
        <f t="shared" si="20"/>
        <v>0.948090712959472</v>
      </c>
      <c r="C328" s="4">
        <f>B328*Imp!$A$18</f>
        <v>4.018434194453089</v>
      </c>
      <c r="D328" s="4">
        <f t="shared" si="18"/>
        <v>9.92422343823158</v>
      </c>
      <c r="E328" s="4">
        <f t="shared" si="21"/>
        <v>2.469674245737467</v>
      </c>
      <c r="F328" s="4">
        <f t="shared" si="19"/>
        <v>0.002469674245737467</v>
      </c>
      <c r="H328" s="4">
        <f>SUM($F$10:F328)</f>
        <v>0.8698385342264631</v>
      </c>
    </row>
    <row r="329" spans="1:8" ht="12.75">
      <c r="A329" s="15">
        <v>0.319</v>
      </c>
      <c r="B329" s="4">
        <f t="shared" si="20"/>
        <v>0.9477547151030166</v>
      </c>
      <c r="C329" s="4">
        <f>B329*Imp!$A$18</f>
        <v>4.017010084653059</v>
      </c>
      <c r="D329" s="4">
        <f t="shared" si="18"/>
        <v>9.911395391118516</v>
      </c>
      <c r="E329" s="4">
        <f t="shared" si="21"/>
        <v>2.467356362630228</v>
      </c>
      <c r="F329" s="4">
        <f t="shared" si="19"/>
        <v>0.0024673563626302283</v>
      </c>
      <c r="H329" s="4">
        <f>SUM($F$10:F329)</f>
        <v>0.8723058905890932</v>
      </c>
    </row>
    <row r="330" spans="1:8" ht="12.75">
      <c r="A330" s="15">
        <v>0.32</v>
      </c>
      <c r="B330" s="4">
        <f t="shared" si="20"/>
        <v>0.9474175425861608</v>
      </c>
      <c r="C330" s="4">
        <f>B330*Imp!$A$18</f>
        <v>4.015580996114755</v>
      </c>
      <c r="D330" s="4">
        <f aca="true" t="shared" si="22" ref="D330:D393">BESSELI(C330,1)</f>
        <v>9.8985393869672</v>
      </c>
      <c r="E330" s="4">
        <f t="shared" si="21"/>
        <v>2.4650329296170232</v>
      </c>
      <c r="F330" s="4">
        <f t="shared" si="19"/>
        <v>0.0024650329296170234</v>
      </c>
      <c r="H330" s="4">
        <f>SUM($F$10:F330)</f>
        <v>0.8747709235187102</v>
      </c>
    </row>
    <row r="331" spans="1:8" ht="12.75">
      <c r="A331" s="15">
        <v>0.321</v>
      </c>
      <c r="B331" s="4">
        <f t="shared" si="20"/>
        <v>0.947079194154322</v>
      </c>
      <c r="C331" s="4">
        <f>B331*Imp!$A$18</f>
        <v>4.014146923520691</v>
      </c>
      <c r="D331" s="4">
        <f t="shared" si="22"/>
        <v>9.885655532153645</v>
      </c>
      <c r="E331" s="4">
        <f t="shared" si="21"/>
        <v>2.462703961887679</v>
      </c>
      <c r="F331" s="4">
        <f t="shared" si="19"/>
        <v>0.002462703961887679</v>
      </c>
      <c r="H331" s="4">
        <f>SUM($F$10:F331)</f>
        <v>0.8772336274805979</v>
      </c>
    </row>
    <row r="332" spans="1:8" ht="12.75">
      <c r="A332" s="15">
        <v>0.322</v>
      </c>
      <c r="B332" s="4">
        <f t="shared" si="20"/>
        <v>0.9467396685467447</v>
      </c>
      <c r="C332" s="4">
        <f>B332*Imp!$A$18</f>
        <v>4.012707861527223</v>
      </c>
      <c r="D332" s="4">
        <f t="shared" si="22"/>
        <v>9.872743933244118</v>
      </c>
      <c r="E332" s="4">
        <f t="shared" si="21"/>
        <v>2.460369474663572</v>
      </c>
      <c r="F332" s="4">
        <f aca="true" t="shared" si="23" ref="F332:F395">E332*$A$11</f>
        <v>0.002460369474663572</v>
      </c>
      <c r="H332" s="4">
        <f>SUM($F$10:F332)</f>
        <v>0.8796939969552614</v>
      </c>
    </row>
    <row r="333" spans="1:8" ht="12.75">
      <c r="A333" s="15">
        <v>0.323</v>
      </c>
      <c r="B333" s="4">
        <f t="shared" si="20"/>
        <v>0.9463989644964749</v>
      </c>
      <c r="C333" s="4">
        <f>B333*Imp!$A$18</f>
        <v>4.011263804764427</v>
      </c>
      <c r="D333" s="4">
        <f t="shared" si="22"/>
        <v>9.859804696993839</v>
      </c>
      <c r="E333" s="4">
        <f t="shared" si="21"/>
        <v>2.4580294831974743</v>
      </c>
      <c r="F333" s="4">
        <f t="shared" si="23"/>
        <v>0.0024580294831974742</v>
      </c>
      <c r="H333" s="4">
        <f>SUM($F$10:F333)</f>
        <v>0.8821520264384589</v>
      </c>
    </row>
    <row r="334" spans="1:8" ht="12.75">
      <c r="A334" s="15">
        <v>0.324</v>
      </c>
      <c r="B334" s="4">
        <f t="shared" si="20"/>
        <v>0.9460570807303331</v>
      </c>
      <c r="C334" s="4">
        <f>B334*Imp!$A$18</f>
        <v>4.009814747835999</v>
      </c>
      <c r="D334" s="4">
        <f t="shared" si="22"/>
        <v>9.846837930345872</v>
      </c>
      <c r="E334" s="4">
        <f t="shared" si="21"/>
        <v>2.4556840027734386</v>
      </c>
      <c r="F334" s="4">
        <f t="shared" si="23"/>
        <v>0.0024556840027734387</v>
      </c>
      <c r="H334" s="4">
        <f>SUM($F$10:F334)</f>
        <v>0.8846077104412323</v>
      </c>
    </row>
    <row r="335" spans="1:8" ht="12.75">
      <c r="A335" s="15">
        <v>0.325</v>
      </c>
      <c r="B335" s="4">
        <f t="shared" si="20"/>
        <v>0.9457140159688869</v>
      </c>
      <c r="C335" s="4">
        <f>B335*Imp!$A$18</f>
        <v>4.008360685319128</v>
      </c>
      <c r="D335" s="4">
        <f t="shared" si="22"/>
        <v>9.833843740429801</v>
      </c>
      <c r="E335" s="4">
        <f t="shared" si="21"/>
        <v>2.4533330487066367</v>
      </c>
      <c r="F335" s="4">
        <f t="shared" si="23"/>
        <v>0.0024533330487066366</v>
      </c>
      <c r="H335" s="4">
        <f>SUM($F$10:F335)</f>
        <v>0.887061043489939</v>
      </c>
    </row>
    <row r="336" spans="1:8" ht="12.75">
      <c r="A336" s="15">
        <v>0.326</v>
      </c>
      <c r="B336" s="4">
        <f t="shared" si="20"/>
        <v>0.9453697689264238</v>
      </c>
      <c r="C336" s="4">
        <f>B336*Imp!$A$18</f>
        <v>4.0069016117643885</v>
      </c>
      <c r="D336" s="4">
        <f t="shared" si="22"/>
        <v>9.820822234560577</v>
      </c>
      <c r="E336" s="4">
        <f t="shared" si="21"/>
        <v>2.450976636343237</v>
      </c>
      <c r="F336" s="4">
        <f t="shared" si="23"/>
        <v>0.002450976636343237</v>
      </c>
      <c r="H336" s="4">
        <f>SUM($F$10:F336)</f>
        <v>0.8895120201262822</v>
      </c>
    </row>
    <row r="337" spans="1:8" ht="12.75">
      <c r="A337" s="15">
        <v>0.327</v>
      </c>
      <c r="B337" s="4">
        <f t="shared" si="20"/>
        <v>0.9450243383109241</v>
      </c>
      <c r="C337" s="4">
        <f>B337*Imp!$A$18</f>
        <v>4.0054375216956215</v>
      </c>
      <c r="D337" s="4">
        <f t="shared" si="22"/>
        <v>9.807773520237273</v>
      </c>
      <c r="E337" s="4">
        <f t="shared" si="21"/>
        <v>2.4486147810602596</v>
      </c>
      <c r="F337" s="4">
        <f t="shared" si="23"/>
        <v>0.00244861478106026</v>
      </c>
      <c r="H337" s="4">
        <f>SUM($F$10:F337)</f>
        <v>0.8919606349073425</v>
      </c>
    </row>
    <row r="338" spans="1:8" ht="12.75">
      <c r="A338" s="15">
        <v>0.328</v>
      </c>
      <c r="B338" s="4">
        <f t="shared" si="20"/>
        <v>0.9446777228240327</v>
      </c>
      <c r="C338" s="4">
        <f>B338*Imp!$A$18</f>
        <v>4.003968409609813</v>
      </c>
      <c r="D338" s="4">
        <f t="shared" si="22"/>
        <v>9.794697705141818</v>
      </c>
      <c r="E338" s="4">
        <f t="shared" si="21"/>
        <v>2.44624749826543</v>
      </c>
      <c r="F338" s="4">
        <f t="shared" si="23"/>
        <v>0.0024462474982654297</v>
      </c>
      <c r="H338" s="4">
        <f>SUM($F$10:F338)</f>
        <v>0.8944068824056078</v>
      </c>
    </row>
    <row r="339" spans="1:8" ht="12.75">
      <c r="A339" s="15">
        <v>0.329</v>
      </c>
      <c r="B339" s="4">
        <f t="shared" si="20"/>
        <v>0.9443299211610315</v>
      </c>
      <c r="C339" s="4">
        <f>B339*Imp!$A$18</f>
        <v>4.0024942699769825</v>
      </c>
      <c r="D339" s="4">
        <f t="shared" si="22"/>
        <v>9.781594897137824</v>
      </c>
      <c r="E339" s="4">
        <f t="shared" si="21"/>
        <v>2.4438748033970517</v>
      </c>
      <c r="F339" s="4">
        <f t="shared" si="23"/>
        <v>0.0024438748033970515</v>
      </c>
      <c r="H339" s="4">
        <f>SUM($F$10:F339)</f>
        <v>0.8968507572090049</v>
      </c>
    </row>
    <row r="340" spans="1:8" ht="12.75">
      <c r="A340" s="15">
        <v>0.33</v>
      </c>
      <c r="B340" s="4">
        <f t="shared" si="20"/>
        <v>0.9439809320108113</v>
      </c>
      <c r="C340" s="4">
        <f>B340*Imp!$A$18</f>
        <v>4.001015097240061</v>
      </c>
      <c r="D340" s="4">
        <f t="shared" si="22"/>
        <v>9.76846520426932</v>
      </c>
      <c r="E340" s="4">
        <f t="shared" si="21"/>
        <v>2.441496711923857</v>
      </c>
      <c r="F340" s="4">
        <f t="shared" si="23"/>
        <v>0.002441496711923857</v>
      </c>
      <c r="H340" s="4">
        <f>SUM($F$10:F340)</f>
        <v>0.8992922539209287</v>
      </c>
    </row>
    <row r="341" spans="1:8" ht="12.75">
      <c r="A341" s="15">
        <v>0.331</v>
      </c>
      <c r="B341" s="4">
        <f t="shared" si="20"/>
        <v>0.9436307540558436</v>
      </c>
      <c r="C341" s="4">
        <f>B341*Imp!$A$18</f>
        <v>3.9995308858147713</v>
      </c>
      <c r="D341" s="4">
        <f t="shared" si="22"/>
        <v>9.755308734759536</v>
      </c>
      <c r="E341" s="4">
        <f t="shared" si="21"/>
        <v>2.439113239344873</v>
      </c>
      <c r="F341" s="4">
        <f t="shared" si="23"/>
        <v>0.002439113239344873</v>
      </c>
      <c r="H341" s="4">
        <f>SUM($F$10:F341)</f>
        <v>0.9017313671602736</v>
      </c>
    </row>
    <row r="342" spans="1:8" ht="12.75">
      <c r="A342" s="15">
        <v>0.332</v>
      </c>
      <c r="B342" s="4">
        <f t="shared" si="20"/>
        <v>0.943279385972152</v>
      </c>
      <c r="C342" s="4">
        <f>B342*Imp!$A$18</f>
        <v>3.9980416300895056</v>
      </c>
      <c r="D342" s="4">
        <f t="shared" si="22"/>
        <v>9.742125597009636</v>
      </c>
      <c r="E342" s="4">
        <f t="shared" si="21"/>
        <v>2.4367244011892732</v>
      </c>
      <c r="F342" s="4">
        <f t="shared" si="23"/>
        <v>0.002436724401189273</v>
      </c>
      <c r="H342" s="4">
        <f>SUM($F$10:F342)</f>
        <v>0.9041680915614628</v>
      </c>
    </row>
    <row r="343" spans="1:8" ht="12.75">
      <c r="A343" s="15">
        <v>0.333</v>
      </c>
      <c r="B343" s="4">
        <f aca="true" t="shared" si="24" ref="B343:B406">SQRT(1-A343^2)</f>
        <v>0.9429268264292834</v>
      </c>
      <c r="C343" s="4">
        <f>B343*Imp!$A$18</f>
        <v>3.9965473244252077</v>
      </c>
      <c r="D343" s="4">
        <f t="shared" si="22"/>
        <v>9.728915899597514</v>
      </c>
      <c r="E343" s="4">
        <f t="shared" si="21"/>
        <v>2.4343302130162434</v>
      </c>
      <c r="F343" s="4">
        <f t="shared" si="23"/>
        <v>0.0024343302130162433</v>
      </c>
      <c r="H343" s="4">
        <f>SUM($F$10:F343)</f>
        <v>0.906602421774479</v>
      </c>
    </row>
    <row r="344" spans="1:8" ht="12.75">
      <c r="A344" s="15">
        <v>0.334</v>
      </c>
      <c r="B344" s="4">
        <f t="shared" si="24"/>
        <v>0.9425730740902798</v>
      </c>
      <c r="C344" s="4">
        <f>B344*Imp!$A$18</f>
        <v>3.995047963155248</v>
      </c>
      <c r="D344" s="4">
        <f t="shared" si="22"/>
        <v>9.715679751276543</v>
      </c>
      <c r="E344" s="4">
        <f t="shared" si="21"/>
        <v>2.43193069041484</v>
      </c>
      <c r="F344" s="4">
        <f t="shared" si="23"/>
        <v>0.00243193069041484</v>
      </c>
      <c r="H344" s="4">
        <f>SUM($F$10:F344)</f>
        <v>0.9090343524648938</v>
      </c>
    </row>
    <row r="345" spans="1:8" ht="12.75">
      <c r="A345" s="15">
        <v>0.335</v>
      </c>
      <c r="B345" s="4">
        <f t="shared" si="24"/>
        <v>0.9422181276116481</v>
      </c>
      <c r="C345" s="4">
        <f>B345*Imp!$A$18</f>
        <v>3.9935435405853</v>
      </c>
      <c r="D345" s="4">
        <f t="shared" si="22"/>
        <v>9.70241726097432</v>
      </c>
      <c r="E345" s="4">
        <f t="shared" si="21"/>
        <v>2.4295258490038445</v>
      </c>
      <c r="F345" s="4">
        <f t="shared" si="23"/>
        <v>0.0024295258490038447</v>
      </c>
      <c r="H345" s="4">
        <f>SUM($F$10:F345)</f>
        <v>0.9114638783138976</v>
      </c>
    </row>
    <row r="346" spans="1:8" ht="12.75">
      <c r="A346" s="15">
        <v>0.336</v>
      </c>
      <c r="B346" s="4">
        <f t="shared" si="24"/>
        <v>0.9418619856433319</v>
      </c>
      <c r="C346" s="4">
        <f>B346*Imp!$A$18</f>
        <v>3.9920340509932184</v>
      </c>
      <c r="D346" s="4">
        <f t="shared" si="22"/>
        <v>9.68912853779145</v>
      </c>
      <c r="E346" s="4">
        <f t="shared" si="21"/>
        <v>2.427115704431628</v>
      </c>
      <c r="F346" s="4">
        <f t="shared" si="23"/>
        <v>0.0024271157044316277</v>
      </c>
      <c r="H346" s="4">
        <f>SUM($F$10:F346)</f>
        <v>0.9138909940183293</v>
      </c>
    </row>
    <row r="347" spans="1:8" ht="12.75">
      <c r="A347" s="15">
        <v>0.337</v>
      </c>
      <c r="B347" s="4">
        <f t="shared" si="24"/>
        <v>0.9415046468286813</v>
      </c>
      <c r="C347" s="4">
        <f>B347*Imp!$A$18</f>
        <v>3.9905194886289115</v>
      </c>
      <c r="D347" s="4">
        <f t="shared" si="22"/>
        <v>9.67581369100027</v>
      </c>
      <c r="E347" s="4">
        <f t="shared" si="21"/>
        <v>2.424700272376003</v>
      </c>
      <c r="F347" s="4">
        <f t="shared" si="23"/>
        <v>0.0024247002723760034</v>
      </c>
      <c r="H347" s="4">
        <f>SUM($F$10:F347)</f>
        <v>0.9163156942907053</v>
      </c>
    </row>
    <row r="348" spans="1:8" ht="12.75">
      <c r="A348" s="15">
        <v>0.338</v>
      </c>
      <c r="B348" s="4">
        <f t="shared" si="24"/>
        <v>0.9411461098044235</v>
      </c>
      <c r="C348" s="4">
        <f>B348*Imp!$A$18</f>
        <v>3.988999847714217</v>
      </c>
      <c r="D348" s="4">
        <f t="shared" si="22"/>
        <v>9.662472830043635</v>
      </c>
      <c r="E348" s="4">
        <f t="shared" si="21"/>
        <v>2.42227956854409</v>
      </c>
      <c r="F348" s="4">
        <f t="shared" si="23"/>
        <v>0.00242227956854409</v>
      </c>
      <c r="H348" s="4">
        <f>SUM($F$10:F348)</f>
        <v>0.9187379738592494</v>
      </c>
    </row>
    <row r="349" spans="1:8" ht="12.75">
      <c r="A349" s="15">
        <v>0.339</v>
      </c>
      <c r="B349" s="4">
        <f t="shared" si="24"/>
        <v>0.9407863732006326</v>
      </c>
      <c r="C349" s="4">
        <f>B349*Imp!$A$18</f>
        <v>3.987475122442774</v>
      </c>
      <c r="D349" s="4">
        <f t="shared" si="22"/>
        <v>9.649106064533623</v>
      </c>
      <c r="E349" s="4">
        <f t="shared" si="21"/>
        <v>2.419853608672163</v>
      </c>
      <c r="F349" s="4">
        <f t="shared" si="23"/>
        <v>0.002419853608672163</v>
      </c>
      <c r="H349" s="4">
        <f>SUM($F$10:F349)</f>
        <v>0.9211578274679215</v>
      </c>
    </row>
    <row r="350" spans="1:8" ht="12.75">
      <c r="A350" s="15">
        <v>0.34</v>
      </c>
      <c r="B350" s="4">
        <f t="shared" si="24"/>
        <v>0.9404254356406998</v>
      </c>
      <c r="C350" s="4">
        <f>B350*Imp!$A$18</f>
        <v>3.985945306979896</v>
      </c>
      <c r="D350" s="4">
        <f t="shared" si="22"/>
        <v>9.635713504250335</v>
      </c>
      <c r="E350" s="4">
        <f t="shared" si="21"/>
        <v>2.4174224085255203</v>
      </c>
      <c r="F350" s="4">
        <f t="shared" si="23"/>
        <v>0.0024174224085255205</v>
      </c>
      <c r="H350" s="4">
        <f>SUM($F$10:F350)</f>
        <v>0.923575249876447</v>
      </c>
    </row>
    <row r="351" spans="1:8" ht="12.75">
      <c r="A351" s="15">
        <v>0.341</v>
      </c>
      <c r="B351" s="4">
        <f t="shared" si="24"/>
        <v>0.9400632957413027</v>
      </c>
      <c r="C351" s="4">
        <f>B351*Imp!$A$18</f>
        <v>3.984410395462441</v>
      </c>
      <c r="D351" s="4">
        <f t="shared" si="22"/>
        <v>9.622295259140612</v>
      </c>
      <c r="E351" s="4">
        <f t="shared" si="21"/>
        <v>2.4149859838983336</v>
      </c>
      <c r="F351" s="4">
        <f t="shared" si="23"/>
        <v>0.0024149859838983336</v>
      </c>
      <c r="H351" s="4">
        <f>SUM($F$10:F351)</f>
        <v>0.9259902358603453</v>
      </c>
    </row>
    <row r="352" spans="1:8" ht="12.75">
      <c r="A352" s="15">
        <v>0.342</v>
      </c>
      <c r="B352" s="4">
        <f t="shared" si="24"/>
        <v>0.939699952112375</v>
      </c>
      <c r="C352" s="4">
        <f>B352*Imp!$A$18</f>
        <v>3.9828703819986853</v>
      </c>
      <c r="D352" s="4">
        <f t="shared" si="22"/>
        <v>9.60885143931679</v>
      </c>
      <c r="E352" s="4">
        <f t="shared" si="21"/>
        <v>2.4125443506135076</v>
      </c>
      <c r="F352" s="4">
        <f t="shared" si="23"/>
        <v>0.002412544350613508</v>
      </c>
      <c r="H352" s="4">
        <f>SUM($F$10:F352)</f>
        <v>0.9284027802109589</v>
      </c>
    </row>
    <row r="353" spans="1:8" ht="12.75">
      <c r="A353" s="15">
        <v>0.343</v>
      </c>
      <c r="B353" s="4">
        <f t="shared" si="24"/>
        <v>0.9393354033570757</v>
      </c>
      <c r="C353" s="4">
        <f>B353*Imp!$A$18</f>
        <v>3.981325260668188</v>
      </c>
      <c r="D353" s="4">
        <f t="shared" si="22"/>
        <v>9.595382155055438</v>
      </c>
      <c r="E353" s="4">
        <f t="shared" si="21"/>
        <v>2.4100975245225356</v>
      </c>
      <c r="F353" s="4">
        <f t="shared" si="23"/>
        <v>0.0024100975245225356</v>
      </c>
      <c r="H353" s="4">
        <f>SUM($F$10:F353)</f>
        <v>0.9308128777354814</v>
      </c>
    </row>
    <row r="354" spans="1:8" ht="12.75">
      <c r="A354" s="15">
        <v>0.344</v>
      </c>
      <c r="B354" s="4">
        <f t="shared" si="24"/>
        <v>0.9389696480717574</v>
      </c>
      <c r="C354" s="4">
        <f>B354*Imp!$A$18</f>
        <v>3.9797750255216617</v>
      </c>
      <c r="D354" s="4">
        <f t="shared" si="22"/>
        <v>9.581887516796092</v>
      </c>
      <c r="E354" s="4">
        <f t="shared" si="21"/>
        <v>2.407645521505356</v>
      </c>
      <c r="F354" s="4">
        <f t="shared" si="23"/>
        <v>0.0024076455215053558</v>
      </c>
      <c r="H354" s="4">
        <f>SUM($F$10:F354)</f>
        <v>0.9332205232569868</v>
      </c>
    </row>
    <row r="355" spans="1:8" ht="12.75">
      <c r="A355" s="15">
        <v>0.345</v>
      </c>
      <c r="B355" s="4">
        <f t="shared" si="24"/>
        <v>0.9386026848459363</v>
      </c>
      <c r="C355" s="4">
        <f>B355*Imp!$A$18</f>
        <v>3.9782196705808426</v>
      </c>
      <c r="D355" s="4">
        <f t="shared" si="22"/>
        <v>9.568367635140035</v>
      </c>
      <c r="E355" s="4">
        <f t="shared" si="21"/>
        <v>2.4051883574702146</v>
      </c>
      <c r="F355" s="4">
        <f t="shared" si="23"/>
        <v>0.002405188357470215</v>
      </c>
      <c r="H355" s="4">
        <f>SUM($F$10:F355)</f>
        <v>0.935625711614457</v>
      </c>
    </row>
    <row r="356" spans="1:8" ht="12.75">
      <c r="A356" s="15">
        <v>0.346</v>
      </c>
      <c r="B356" s="4">
        <f t="shared" si="24"/>
        <v>0.9382345122622595</v>
      </c>
      <c r="C356" s="4">
        <f>B356*Imp!$A$18</f>
        <v>3.9766591898383523</v>
      </c>
      <c r="D356" s="4">
        <f t="shared" si="22"/>
        <v>9.554822620848977</v>
      </c>
      <c r="E356" s="4">
        <f t="shared" si="21"/>
        <v>2.4027260483535104</v>
      </c>
      <c r="F356" s="4">
        <f t="shared" si="23"/>
        <v>0.0024027260483535104</v>
      </c>
      <c r="H356" s="4">
        <f>SUM($F$10:F356)</f>
        <v>0.9380284376628105</v>
      </c>
    </row>
    <row r="357" spans="1:8" ht="12.75">
      <c r="A357" s="15">
        <v>0.347</v>
      </c>
      <c r="B357" s="4">
        <f t="shared" si="24"/>
        <v>0.9378651288964741</v>
      </c>
      <c r="C357" s="4">
        <f>B357*Imp!$A$18</f>
        <v>3.9750935772575677</v>
      </c>
      <c r="D357" s="4">
        <f t="shared" si="22"/>
        <v>9.541252584843848</v>
      </c>
      <c r="E357" s="4">
        <f t="shared" si="21"/>
        <v>2.400258610119663</v>
      </c>
      <c r="F357" s="4">
        <f t="shared" si="23"/>
        <v>0.002400258610119663</v>
      </c>
      <c r="H357" s="4">
        <f>SUM($F$10:F357)</f>
        <v>0.9404286962729301</v>
      </c>
    </row>
    <row r="358" spans="1:8" ht="12.75">
      <c r="A358" s="15">
        <v>0.348</v>
      </c>
      <c r="B358" s="4">
        <f t="shared" si="24"/>
        <v>0.9374945333173949</v>
      </c>
      <c r="C358" s="4">
        <f>B358*Imp!$A$18</f>
        <v>3.9735228267724834</v>
      </c>
      <c r="D358" s="4">
        <f t="shared" si="22"/>
        <v>9.527657638203495</v>
      </c>
      <c r="E358" s="4">
        <f t="shared" si="21"/>
        <v>2.3977860587609583</v>
      </c>
      <c r="F358" s="4">
        <f t="shared" si="23"/>
        <v>0.002397786058760958</v>
      </c>
      <c r="H358" s="4">
        <f>SUM($F$10:F358)</f>
        <v>0.9428264823316911</v>
      </c>
    </row>
    <row r="359" spans="1:8" ht="12.75">
      <c r="A359" s="15">
        <v>0.349</v>
      </c>
      <c r="B359" s="4">
        <f t="shared" si="24"/>
        <v>0.9371227240868722</v>
      </c>
      <c r="C359" s="4">
        <f>B359*Imp!$A$18</f>
        <v>3.9719469322875756</v>
      </c>
      <c r="D359" s="4">
        <f t="shared" si="22"/>
        <v>9.514037892163437</v>
      </c>
      <c r="E359" s="4">
        <f aca="true" t="shared" si="25" ref="E359:E422">D359/C359</f>
        <v>2.3953084102974125</v>
      </c>
      <c r="F359" s="4">
        <f t="shared" si="23"/>
        <v>0.0023953084102974124</v>
      </c>
      <c r="H359" s="4">
        <f>SUM($F$10:F359)</f>
        <v>0.9452217907419885</v>
      </c>
    </row>
    <row r="360" spans="1:8" ht="12.75">
      <c r="A360" s="15">
        <v>0.35</v>
      </c>
      <c r="B360" s="4">
        <f t="shared" si="24"/>
        <v>0.9367496997597597</v>
      </c>
      <c r="C360" s="4">
        <f>B360*Imp!$A$18</f>
        <v>3.970365887677664</v>
      </c>
      <c r="D360" s="4">
        <f t="shared" si="22"/>
        <v>9.500393458114566</v>
      </c>
      <c r="E360" s="4">
        <f t="shared" si="25"/>
        <v>2.3928256807766175</v>
      </c>
      <c r="F360" s="4">
        <f t="shared" si="23"/>
        <v>0.0023928256807766177</v>
      </c>
      <c r="H360" s="4">
        <f>SUM($F$10:F360)</f>
        <v>0.9476146164227651</v>
      </c>
    </row>
    <row r="361" spans="1:8" ht="12.75">
      <c r="A361" s="15">
        <v>0.351</v>
      </c>
      <c r="B361" s="4">
        <f t="shared" si="24"/>
        <v>0.9363754588838816</v>
      </c>
      <c r="C361" s="4">
        <f>B361*Imp!$A$18</f>
        <v>3.968779686787776</v>
      </c>
      <c r="D361" s="4">
        <f t="shared" si="22"/>
        <v>9.486724447601922</v>
      </c>
      <c r="E361" s="4">
        <f t="shared" si="25"/>
        <v>2.3903378862736075</v>
      </c>
      <c r="F361" s="4">
        <f t="shared" si="23"/>
        <v>0.0023903378862736076</v>
      </c>
      <c r="H361" s="4">
        <f>SUM($F$10:F361)</f>
        <v>0.9500049543090388</v>
      </c>
    </row>
    <row r="362" spans="1:8" ht="12.75">
      <c r="A362" s="15">
        <v>0.352</v>
      </c>
      <c r="B362" s="4">
        <f t="shared" si="24"/>
        <v>0.9359999999999999</v>
      </c>
      <c r="C362" s="4">
        <f>B362*Imp!$A$18</f>
        <v>3.9671883234330063</v>
      </c>
      <c r="D362" s="4">
        <f t="shared" si="22"/>
        <v>9.473030972323397</v>
      </c>
      <c r="E362" s="4">
        <f t="shared" si="25"/>
        <v>2.3878450428907065</v>
      </c>
      <c r="F362" s="4">
        <f t="shared" si="23"/>
        <v>0.0023878450428907066</v>
      </c>
      <c r="H362" s="4">
        <f>SUM($F$10:F362)</f>
        <v>0.9523927993519294</v>
      </c>
    </row>
    <row r="363" spans="1:8" ht="12.75">
      <c r="A363" s="15">
        <v>0.353</v>
      </c>
      <c r="B363" s="4">
        <f t="shared" si="24"/>
        <v>0.9356233216417812</v>
      </c>
      <c r="C363" s="4">
        <f>B363*Imp!$A$18</f>
        <v>3.9655917913983743</v>
      </c>
      <c r="D363" s="4">
        <f t="shared" si="22"/>
        <v>9.459313144128455</v>
      </c>
      <c r="E363" s="4">
        <f t="shared" si="25"/>
        <v>2.385347166757385</v>
      </c>
      <c r="F363" s="4">
        <f t="shared" si="23"/>
        <v>0.002385347166757385</v>
      </c>
      <c r="H363" s="4">
        <f>SUM($F$10:F363)</f>
        <v>0.9547781465186869</v>
      </c>
    </row>
    <row r="364" spans="1:8" ht="12.75">
      <c r="A364" s="15">
        <v>0.354</v>
      </c>
      <c r="B364" s="4">
        <f t="shared" si="24"/>
        <v>0.9352454223357631</v>
      </c>
      <c r="C364" s="4">
        <f>B364*Imp!$A$18</f>
        <v>3.963990084438686</v>
      </c>
      <c r="D364" s="4">
        <f t="shared" si="22"/>
        <v>9.445571075016876</v>
      </c>
      <c r="E364" s="4">
        <f t="shared" si="25"/>
        <v>2.382844274030115</v>
      </c>
      <c r="F364" s="4">
        <f t="shared" si="23"/>
        <v>0.002382844274030115</v>
      </c>
      <c r="H364" s="4">
        <f>SUM($F$10:F364)</f>
        <v>0.957160990792717</v>
      </c>
    </row>
    <row r="365" spans="1:8" ht="12.75">
      <c r="A365" s="15">
        <v>0.355</v>
      </c>
      <c r="B365" s="4">
        <f t="shared" si="24"/>
        <v>0.9348663006013213</v>
      </c>
      <c r="C365" s="4">
        <f>B365*Imp!$A$18</f>
        <v>3.9623831962783895</v>
      </c>
      <c r="D365" s="4">
        <f t="shared" si="22"/>
        <v>9.431804877137461</v>
      </c>
      <c r="E365" s="4">
        <f t="shared" si="25"/>
        <v>2.380336380892223</v>
      </c>
      <c r="F365" s="4">
        <f t="shared" si="23"/>
        <v>0.002380336380892223</v>
      </c>
      <c r="H365" s="4">
        <f>SUM($F$10:F365)</f>
        <v>0.9595413271736092</v>
      </c>
    </row>
    <row r="366" spans="1:8" ht="12.75">
      <c r="A366" s="15">
        <v>0.356</v>
      </c>
      <c r="B366" s="4">
        <f t="shared" si="24"/>
        <v>0.9344859549506349</v>
      </c>
      <c r="C366" s="4">
        <f>B366*Imp!$A$18</f>
        <v>3.960771120611433</v>
      </c>
      <c r="D366" s="4">
        <f t="shared" si="22"/>
        <v>9.418014662786769</v>
      </c>
      <c r="E366" s="4">
        <f t="shared" si="25"/>
        <v>2.3778235035537447</v>
      </c>
      <c r="F366" s="4">
        <f t="shared" si="23"/>
        <v>0.002377823503553745</v>
      </c>
      <c r="H366" s="4">
        <f>SUM($F$10:F366)</f>
        <v>0.9619191506771629</v>
      </c>
    </row>
    <row r="367" spans="1:8" ht="12.75">
      <c r="A367" s="15">
        <v>0.357</v>
      </c>
      <c r="B367" s="4">
        <f t="shared" si="24"/>
        <v>0.934104383888653</v>
      </c>
      <c r="C367" s="4">
        <f>B367*Imp!$A$18</f>
        <v>3.959153851101118</v>
      </c>
      <c r="D367" s="4">
        <f t="shared" si="22"/>
        <v>9.404200544407825</v>
      </c>
      <c r="E367" s="4">
        <f t="shared" si="25"/>
        <v>2.3753056582512784</v>
      </c>
      <c r="F367" s="4">
        <f t="shared" si="23"/>
        <v>0.0023753056582512784</v>
      </c>
      <c r="H367" s="4">
        <f>SUM($F$10:F367)</f>
        <v>0.9642944563354142</v>
      </c>
    </row>
    <row r="368" spans="1:8" ht="12.75">
      <c r="A368" s="15">
        <v>0.358</v>
      </c>
      <c r="B368" s="4">
        <f t="shared" si="24"/>
        <v>0.9337215859130601</v>
      </c>
      <c r="C368" s="4">
        <f>B368*Imp!$A$18</f>
        <v>3.957531381379958</v>
      </c>
      <c r="D368" s="4">
        <f t="shared" si="22"/>
        <v>9.39036263458887</v>
      </c>
      <c r="E368" s="4">
        <f t="shared" si="25"/>
        <v>2.372782861247844</v>
      </c>
      <c r="F368" s="4">
        <f t="shared" si="23"/>
        <v>0.0023727828612478442</v>
      </c>
      <c r="H368" s="4">
        <f>SUM($F$10:F368)</f>
        <v>0.9666672391966621</v>
      </c>
    </row>
    <row r="369" spans="1:8" ht="12.75">
      <c r="A369" s="15">
        <v>0.359</v>
      </c>
      <c r="B369" s="4">
        <f t="shared" si="24"/>
        <v>0.9333375595142414</v>
      </c>
      <c r="C369" s="4">
        <f>B369*Imp!$A$18</f>
        <v>3.955903705049527</v>
      </c>
      <c r="D369" s="4">
        <f t="shared" si="22"/>
        <v>9.376501046062014</v>
      </c>
      <c r="E369" s="4">
        <f t="shared" si="25"/>
        <v>2.3702551288327234</v>
      </c>
      <c r="F369" s="4">
        <f t="shared" si="23"/>
        <v>0.0023702551288327235</v>
      </c>
      <c r="H369" s="4">
        <f>SUM($F$10:F369)</f>
        <v>0.9690374943254948</v>
      </c>
    </row>
    <row r="370" spans="1:8" ht="12.75">
      <c r="A370" s="15">
        <v>0.36</v>
      </c>
      <c r="B370" s="4">
        <f t="shared" si="24"/>
        <v>0.9329523031752481</v>
      </c>
      <c r="C370" s="4">
        <f>B370*Imp!$A$18</f>
        <v>3.9542708156803146</v>
      </c>
      <c r="D370" s="4">
        <f t="shared" si="22"/>
        <v>9.362615891702022</v>
      </c>
      <c r="E370" s="4">
        <f t="shared" si="25"/>
        <v>2.367722477321328</v>
      </c>
      <c r="F370" s="4">
        <f t="shared" si="23"/>
        <v>0.002367722477321328</v>
      </c>
      <c r="H370" s="4">
        <f>SUM($F$10:F370)</f>
        <v>0.9714052168028161</v>
      </c>
    </row>
    <row r="371" spans="1:8" ht="12.75">
      <c r="A371" s="15">
        <v>0.361</v>
      </c>
      <c r="B371" s="4">
        <f t="shared" si="24"/>
        <v>0.9325658153717624</v>
      </c>
      <c r="C371" s="4">
        <f>B371*Imp!$A$18</f>
        <v>3.9526327068115776</v>
      </c>
      <c r="D371" s="4">
        <f t="shared" si="22"/>
        <v>9.348707284524998</v>
      </c>
      <c r="E371" s="4">
        <f t="shared" si="25"/>
        <v>2.365184923055046</v>
      </c>
      <c r="F371" s="4">
        <f t="shared" si="23"/>
        <v>0.002365184923055046</v>
      </c>
      <c r="H371" s="4">
        <f>SUM($F$10:F371)</f>
        <v>0.9737704017258711</v>
      </c>
    </row>
    <row r="372" spans="1:8" ht="12.75">
      <c r="A372" s="15">
        <v>0.362</v>
      </c>
      <c r="B372" s="4">
        <f t="shared" si="24"/>
        <v>0.9321780945720619</v>
      </c>
      <c r="C372" s="4">
        <f>B372*Imp!$A$18</f>
        <v>3.950989371951189</v>
      </c>
      <c r="D372" s="4">
        <f t="shared" si="22"/>
        <v>9.334775337687095</v>
      </c>
      <c r="E372" s="4">
        <f t="shared" si="25"/>
        <v>2.362642482401094</v>
      </c>
      <c r="F372" s="4">
        <f t="shared" si="23"/>
        <v>0.0023626424824010938</v>
      </c>
      <c r="H372" s="4">
        <f>SUM($F$10:F372)</f>
        <v>0.9761330442082723</v>
      </c>
    </row>
    <row r="373" spans="1:8" ht="12.75">
      <c r="A373" s="15">
        <v>0.363</v>
      </c>
      <c r="B373" s="4">
        <f t="shared" si="24"/>
        <v>0.9317891392369843</v>
      </c>
      <c r="C373" s="4">
        <f>B373*Imp!$A$18</f>
        <v>3.949340804575487</v>
      </c>
      <c r="D373" s="4">
        <f t="shared" si="22"/>
        <v>9.32082016448323</v>
      </c>
      <c r="E373" s="4">
        <f t="shared" si="25"/>
        <v>2.360095171752371</v>
      </c>
      <c r="F373" s="4">
        <f t="shared" si="23"/>
        <v>0.002360095171752371</v>
      </c>
      <c r="H373" s="4">
        <f>SUM($F$10:F373)</f>
        <v>0.9784931393800247</v>
      </c>
    </row>
    <row r="374" spans="1:8" ht="12.75">
      <c r="A374" s="15">
        <v>0.364</v>
      </c>
      <c r="B374" s="4">
        <f t="shared" si="24"/>
        <v>0.931398947819891</v>
      </c>
      <c r="C374" s="4">
        <f>B374*Imp!$A$18</f>
        <v>3.9476869981291234</v>
      </c>
      <c r="D374" s="4">
        <f t="shared" si="22"/>
        <v>9.30684187834579</v>
      </c>
      <c r="E374" s="4">
        <f t="shared" si="25"/>
        <v>2.3575430075273096</v>
      </c>
      <c r="F374" s="4">
        <f t="shared" si="23"/>
        <v>0.0023575430075273096</v>
      </c>
      <c r="H374" s="4">
        <f>SUM($F$10:F374)</f>
        <v>0.980850682387552</v>
      </c>
    </row>
    <row r="375" spans="1:8" ht="12.75">
      <c r="A375" s="15">
        <v>0.365</v>
      </c>
      <c r="B375" s="4">
        <f t="shared" si="24"/>
        <v>0.9310075187666317</v>
      </c>
      <c r="C375" s="4">
        <f>B375*Imp!$A$18</f>
        <v>3.9460279460249112</v>
      </c>
      <c r="D375" s="4">
        <f t="shared" si="22"/>
        <v>9.292840592843355</v>
      </c>
      <c r="E375" s="4">
        <f t="shared" si="25"/>
        <v>2.3549860061697316</v>
      </c>
      <c r="F375" s="4">
        <f t="shared" si="23"/>
        <v>0.0023549860061697317</v>
      </c>
      <c r="H375" s="4">
        <f>SUM($F$10:F375)</f>
        <v>0.9832056683937217</v>
      </c>
    </row>
    <row r="376" spans="1:8" ht="12.75">
      <c r="A376" s="15">
        <v>0.366</v>
      </c>
      <c r="B376" s="4">
        <f t="shared" si="24"/>
        <v>0.9306148505155073</v>
      </c>
      <c r="C376" s="4">
        <f>B376*Imp!$A$18</f>
        <v>3.944363641643668</v>
      </c>
      <c r="D376" s="4">
        <f t="shared" si="22"/>
        <v>9.278816421679391</v>
      </c>
      <c r="E376" s="4">
        <f t="shared" si="25"/>
        <v>2.3524241841486973</v>
      </c>
      <c r="F376" s="4">
        <f t="shared" si="23"/>
        <v>0.0023524241841486973</v>
      </c>
      <c r="H376" s="4">
        <f>SUM($F$10:F376)</f>
        <v>0.9855580925778704</v>
      </c>
    </row>
    <row r="377" spans="1:8" ht="12.75">
      <c r="A377" s="15">
        <v>0.367</v>
      </c>
      <c r="B377" s="4">
        <f t="shared" si="24"/>
        <v>0.9302209414972338</v>
      </c>
      <c r="C377" s="4">
        <f>B377*Imp!$A$18</f>
        <v>3.9426940783340636</v>
      </c>
      <c r="D377" s="4">
        <f t="shared" si="22"/>
        <v>9.26476947869096</v>
      </c>
      <c r="E377" s="4">
        <f t="shared" si="25"/>
        <v>2.3498575579583574</v>
      </c>
      <c r="F377" s="4">
        <f t="shared" si="23"/>
        <v>0.0023498575579583574</v>
      </c>
      <c r="H377" s="4">
        <f>SUM($F$10:F377)</f>
        <v>0.9879079501358288</v>
      </c>
    </row>
    <row r="378" spans="1:8" ht="12.75">
      <c r="A378" s="15">
        <v>0.368</v>
      </c>
      <c r="B378" s="4">
        <f t="shared" si="24"/>
        <v>0.9298257901349047</v>
      </c>
      <c r="C378" s="4">
        <f>B378*Imp!$A$18</f>
        <v>3.9410192494124607</v>
      </c>
      <c r="D378" s="4">
        <f t="shared" si="22"/>
        <v>9.250699877847428</v>
      </c>
      <c r="E378" s="4">
        <f t="shared" si="25"/>
        <v>2.3472861441178066</v>
      </c>
      <c r="F378" s="4">
        <f t="shared" si="23"/>
        <v>0.0023472861441178067</v>
      </c>
      <c r="H378" s="4">
        <f>SUM($F$10:F378)</f>
        <v>0.9902552362799466</v>
      </c>
    </row>
    <row r="379" spans="1:8" ht="12.75">
      <c r="A379" s="15">
        <v>0.369</v>
      </c>
      <c r="B379" s="4">
        <f t="shared" si="24"/>
        <v>0.9294293948439548</v>
      </c>
      <c r="C379" s="4">
        <f>B379*Imp!$A$18</f>
        <v>3.9393391481627593</v>
      </c>
      <c r="D379" s="4">
        <f t="shared" si="22"/>
        <v>9.23660773324916</v>
      </c>
      <c r="E379" s="4">
        <f t="shared" si="25"/>
        <v>2.344709959170933</v>
      </c>
      <c r="F379" s="4">
        <f t="shared" si="23"/>
        <v>0.0023447099591709327</v>
      </c>
      <c r="H379" s="4">
        <f>SUM($F$10:F379)</f>
        <v>0.9925999462391175</v>
      </c>
    </row>
    <row r="380" spans="1:8" ht="12.75">
      <c r="A380" s="15">
        <v>0.37</v>
      </c>
      <c r="B380" s="4">
        <f t="shared" si="24"/>
        <v>0.9290317540321213</v>
      </c>
      <c r="C380" s="4">
        <f>B380*Imp!$A$18</f>
        <v>3.937653767836236</v>
      </c>
      <c r="D380" s="4">
        <f t="shared" si="22"/>
        <v>9.222493159126241</v>
      </c>
      <c r="E380" s="4">
        <f t="shared" si="25"/>
        <v>2.3421290196862725</v>
      </c>
      <c r="F380" s="4">
        <f t="shared" si="23"/>
        <v>0.0023421290196862727</v>
      </c>
      <c r="H380" s="4">
        <f>SUM($F$10:F380)</f>
        <v>0.9949420752588037</v>
      </c>
    </row>
    <row r="381" spans="1:8" ht="12.75">
      <c r="A381" s="15">
        <v>0.371</v>
      </c>
      <c r="B381" s="4">
        <f t="shared" si="24"/>
        <v>0.9286328660994074</v>
      </c>
      <c r="C381" s="4">
        <f>B381*Imp!$A$18</f>
        <v>3.9359631016513843</v>
      </c>
      <c r="D381" s="4">
        <f t="shared" si="22"/>
        <v>9.208356269837129</v>
      </c>
      <c r="E381" s="4">
        <f t="shared" si="25"/>
        <v>2.339543342256853</v>
      </c>
      <c r="F381" s="4">
        <f t="shared" si="23"/>
        <v>0.002339543342256853</v>
      </c>
      <c r="H381" s="4">
        <f>SUM($F$10:F381)</f>
        <v>0.9972816186010606</v>
      </c>
    </row>
    <row r="382" spans="1:8" ht="12.75">
      <c r="A382" s="15">
        <v>0.372</v>
      </c>
      <c r="B382" s="4">
        <f t="shared" si="24"/>
        <v>0.9282327294380435</v>
      </c>
      <c r="C382" s="4">
        <f>B382*Imp!$A$18</f>
        <v>3.9342671427937557</v>
      </c>
      <c r="D382" s="4">
        <f t="shared" si="22"/>
        <v>9.194197179867436</v>
      </c>
      <c r="E382" s="4">
        <f t="shared" si="25"/>
        <v>2.3369529435000596</v>
      </c>
      <c r="F382" s="4">
        <f t="shared" si="23"/>
        <v>0.0023369529435000595</v>
      </c>
      <c r="H382" s="4">
        <f>SUM($F$10:F382)</f>
        <v>0.9996185715445607</v>
      </c>
    </row>
    <row r="383" spans="1:8" ht="12.75">
      <c r="A383" s="15">
        <v>0.373</v>
      </c>
      <c r="B383" s="4">
        <f t="shared" si="24"/>
        <v>0.9278313424324487</v>
      </c>
      <c r="C383" s="4">
        <f>B383*Imp!$A$18</f>
        <v>3.9325658844157925</v>
      </c>
      <c r="D383" s="4">
        <f t="shared" si="22"/>
        <v>9.180016003828523</v>
      </c>
      <c r="E383" s="4">
        <f t="shared" si="25"/>
        <v>2.3343578400574647</v>
      </c>
      <c r="F383" s="4">
        <f t="shared" si="23"/>
        <v>0.0023343578400574646</v>
      </c>
      <c r="H383" s="4">
        <f>SUM($F$10:F383)</f>
        <v>1.001952929384618</v>
      </c>
    </row>
    <row r="384" spans="1:8" ht="12.75">
      <c r="A384" s="15">
        <v>0.374</v>
      </c>
      <c r="B384" s="4">
        <f t="shared" si="24"/>
        <v>0.9274287034591931</v>
      </c>
      <c r="C384" s="4">
        <f>B384*Imp!$A$18</f>
        <v>3.9308593196366703</v>
      </c>
      <c r="D384" s="4">
        <f t="shared" si="22"/>
        <v>9.16581285645629</v>
      </c>
      <c r="E384" s="4">
        <f t="shared" si="25"/>
        <v>2.331758048594699</v>
      </c>
      <c r="F384" s="4">
        <f t="shared" si="23"/>
        <v>0.002331758048594699</v>
      </c>
      <c r="H384" s="4">
        <f>SUM($F$10:F384)</f>
        <v>1.004284687433213</v>
      </c>
    </row>
    <row r="385" spans="1:8" ht="12.75">
      <c r="A385" s="15">
        <v>0.375</v>
      </c>
      <c r="B385" s="4">
        <f t="shared" si="24"/>
        <v>0.9270248108869579</v>
      </c>
      <c r="C385" s="4">
        <f>B385*Imp!$A$18</f>
        <v>3.9291474415421264</v>
      </c>
      <c r="D385" s="4">
        <f t="shared" si="22"/>
        <v>9.151587852609815</v>
      </c>
      <c r="E385" s="4">
        <f t="shared" si="25"/>
        <v>2.3291535858012917</v>
      </c>
      <c r="F385" s="4">
        <f t="shared" si="23"/>
        <v>0.0023291535858012916</v>
      </c>
      <c r="H385" s="4">
        <f>SUM($F$10:F385)</f>
        <v>1.0066138410190142</v>
      </c>
    </row>
    <row r="386" spans="1:8" ht="12.75">
      <c r="A386" s="15">
        <v>0.376</v>
      </c>
      <c r="B386" s="4">
        <f t="shared" si="24"/>
        <v>0.9266196630764966</v>
      </c>
      <c r="C386" s="4">
        <f>B386*Imp!$A$18</f>
        <v>3.9274302431842987</v>
      </c>
      <c r="D386" s="4">
        <f t="shared" si="22"/>
        <v>9.137341107270052</v>
      </c>
      <c r="E386" s="4">
        <f t="shared" si="25"/>
        <v>2.3265444683905168</v>
      </c>
      <c r="F386" s="4">
        <f t="shared" si="23"/>
        <v>0.0023265444683905167</v>
      </c>
      <c r="H386" s="4">
        <f>SUM($F$10:F386)</f>
        <v>1.0089403854874046</v>
      </c>
    </row>
    <row r="387" spans="1:8" ht="12.75">
      <c r="A387" s="15">
        <v>0.377</v>
      </c>
      <c r="B387" s="4">
        <f t="shared" si="24"/>
        <v>0.9262132583805956</v>
      </c>
      <c r="C387" s="4">
        <f>B387*Imp!$A$18</f>
        <v>3.925707717581557</v>
      </c>
      <c r="D387" s="4">
        <f t="shared" si="22"/>
        <v>9.123072735538555</v>
      </c>
      <c r="E387" s="4">
        <f t="shared" si="25"/>
        <v>2.3239307130992546</v>
      </c>
      <c r="F387" s="4">
        <f t="shared" si="23"/>
        <v>0.0023239307130992547</v>
      </c>
      <c r="H387" s="4">
        <f>SUM($F$10:F387)</f>
        <v>1.011264316200504</v>
      </c>
    </row>
    <row r="388" spans="1:8" ht="12.75">
      <c r="A388" s="15">
        <v>0.378</v>
      </c>
      <c r="B388" s="4">
        <f t="shared" si="24"/>
        <v>0.9258055951440345</v>
      </c>
      <c r="C388" s="4">
        <f>B388*Imp!$A$18</f>
        <v>3.923979857718332</v>
      </c>
      <c r="D388" s="4">
        <f t="shared" si="22"/>
        <v>9.108782852636134</v>
      </c>
      <c r="E388" s="4">
        <f t="shared" si="25"/>
        <v>2.3213123366878334</v>
      </c>
      <c r="F388" s="4">
        <f t="shared" si="23"/>
        <v>0.0023213123366878333</v>
      </c>
      <c r="H388" s="4">
        <f>SUM($F$10:F388)</f>
        <v>1.0135856285371918</v>
      </c>
    </row>
    <row r="389" spans="1:8" ht="12.75">
      <c r="A389" s="15">
        <v>0.379</v>
      </c>
      <c r="B389" s="4">
        <f t="shared" si="24"/>
        <v>0.9253966717035457</v>
      </c>
      <c r="C389" s="4">
        <f>B389*Imp!$A$18</f>
        <v>3.9222466565449503</v>
      </c>
      <c r="D389" s="4">
        <f t="shared" si="22"/>
        <v>9.094471573901572</v>
      </c>
      <c r="E389" s="4">
        <f t="shared" si="25"/>
        <v>2.3186893559398833</v>
      </c>
      <c r="F389" s="4">
        <f t="shared" si="23"/>
        <v>0.0023186893559398836</v>
      </c>
      <c r="H389" s="4">
        <f>SUM($F$10:F389)</f>
        <v>1.0159043178931317</v>
      </c>
    </row>
    <row r="390" spans="1:8" ht="12.75">
      <c r="A390" s="15">
        <v>0.38</v>
      </c>
      <c r="B390" s="4">
        <f t="shared" si="24"/>
        <v>0.9249864863877743</v>
      </c>
      <c r="C390" s="4">
        <f>B390*Imp!$A$18</f>
        <v>3.9205081069774588</v>
      </c>
      <c r="D390" s="4">
        <f t="shared" si="22"/>
        <v>9.080139014790282</v>
      </c>
      <c r="E390" s="4">
        <f t="shared" si="25"/>
        <v>2.31606178766218</v>
      </c>
      <c r="F390" s="4">
        <f t="shared" si="23"/>
        <v>0.0023160617876621797</v>
      </c>
      <c r="H390" s="4">
        <f>SUM($F$10:F390)</f>
        <v>1.0182203796807938</v>
      </c>
    </row>
    <row r="391" spans="1:8" ht="12.75">
      <c r="A391" s="15">
        <v>0.381</v>
      </c>
      <c r="B391" s="4">
        <f t="shared" si="24"/>
        <v>0.9245750375172369</v>
      </c>
      <c r="C391" s="4">
        <f>B391*Imp!$A$18</f>
        <v>3.918764201897453</v>
      </c>
      <c r="D391" s="4">
        <f t="shared" si="22"/>
        <v>9.065785290873027</v>
      </c>
      <c r="E391" s="4">
        <f t="shared" si="25"/>
        <v>2.313429648684502</v>
      </c>
      <c r="F391" s="4">
        <f t="shared" si="23"/>
        <v>0.002313429648684502</v>
      </c>
      <c r="H391" s="4">
        <f>SUM($F$10:F391)</f>
        <v>1.0205338093294782</v>
      </c>
    </row>
    <row r="392" spans="1:8" ht="12.75">
      <c r="A392" s="15">
        <v>0.382</v>
      </c>
      <c r="B392" s="4">
        <f t="shared" si="24"/>
        <v>0.9241623234042816</v>
      </c>
      <c r="C392" s="4">
        <f>B392*Imp!$A$18</f>
        <v>3.9170149341519056</v>
      </c>
      <c r="D392" s="4">
        <f t="shared" si="22"/>
        <v>9.05141051783459</v>
      </c>
      <c r="E392" s="4">
        <f t="shared" si="25"/>
        <v>2.3107929558594753</v>
      </c>
      <c r="F392" s="4">
        <f t="shared" si="23"/>
        <v>0.0023107929558594752</v>
      </c>
      <c r="H392" s="4">
        <f>SUM($F$10:F392)</f>
        <v>1.0228446022853377</v>
      </c>
    </row>
    <row r="393" spans="1:8" ht="12.75">
      <c r="A393" s="15">
        <v>0.383</v>
      </c>
      <c r="B393" s="4">
        <f t="shared" si="24"/>
        <v>0.9237483423530458</v>
      </c>
      <c r="C393" s="4">
        <f>B393*Imp!$A$18</f>
        <v>3.91526029655299</v>
      </c>
      <c r="D393" s="4">
        <f t="shared" si="22"/>
        <v>9.037014811472458</v>
      </c>
      <c r="E393" s="4">
        <f t="shared" si="25"/>
        <v>2.308151726062423</v>
      </c>
      <c r="F393" s="4">
        <f t="shared" si="23"/>
        <v>0.0023081517260624233</v>
      </c>
      <c r="H393" s="4">
        <f>SUM($F$10:F393)</f>
        <v>1.0251527540114</v>
      </c>
    </row>
    <row r="394" spans="1:8" ht="12.75">
      <c r="A394" s="15">
        <v>0.384</v>
      </c>
      <c r="B394" s="4">
        <f t="shared" si="24"/>
        <v>0.9233330926594151</v>
      </c>
      <c r="C394" s="4">
        <f>B394*Imp!$A$18</f>
        <v>3.9135002818779037</v>
      </c>
      <c r="D394" s="4">
        <f aca="true" t="shared" si="26" ref="D394:D457">BESSELI(C394,1)</f>
        <v>9.022598287695507</v>
      </c>
      <c r="E394" s="4">
        <f t="shared" si="25"/>
        <v>2.305505976191214</v>
      </c>
      <c r="F394" s="4">
        <f t="shared" si="23"/>
        <v>0.002305505976191214</v>
      </c>
      <c r="H394" s="4">
        <f>SUM($F$10:F394)</f>
        <v>1.0274582599875912</v>
      </c>
    </row>
    <row r="395" spans="1:8" ht="12.75">
      <c r="A395" s="15">
        <v>0.385</v>
      </c>
      <c r="B395" s="4">
        <f t="shared" si="24"/>
        <v>0.9229165726109809</v>
      </c>
      <c r="C395" s="4">
        <f>B395*Imp!$A$18</f>
        <v>3.91173488286869</v>
      </c>
      <c r="D395" s="4">
        <f t="shared" si="26"/>
        <v>9.008161062522694</v>
      </c>
      <c r="E395" s="4">
        <f t="shared" si="25"/>
        <v>2.3028557231661146</v>
      </c>
      <c r="F395" s="4">
        <f t="shared" si="23"/>
        <v>0.0023028557231661146</v>
      </c>
      <c r="H395" s="4">
        <f>SUM($F$10:F395)</f>
        <v>1.0297611157107573</v>
      </c>
    </row>
    <row r="396" spans="1:8" ht="12.75">
      <c r="A396" s="15">
        <v>0.386</v>
      </c>
      <c r="B396" s="4">
        <f t="shared" si="24"/>
        <v>0.9224987804869987</v>
      </c>
      <c r="C396" s="4">
        <f>B396*Imp!$A$18</f>
        <v>3.9099640922320615</v>
      </c>
      <c r="D396" s="4">
        <f t="shared" si="26"/>
        <v>8.99370325208172</v>
      </c>
      <c r="E396" s="4">
        <f t="shared" si="25"/>
        <v>2.3002009839296327</v>
      </c>
      <c r="F396" s="4">
        <f aca="true" t="shared" si="27" ref="F396:F459">E396*$A$11</f>
        <v>0.0023002009839296327</v>
      </c>
      <c r="H396" s="4">
        <f>SUM($F$10:F396)</f>
        <v>1.032061316694687</v>
      </c>
    </row>
    <row r="397" spans="1:8" ht="12.75">
      <c r="A397" s="15">
        <v>0.387</v>
      </c>
      <c r="B397" s="4">
        <f t="shared" si="24"/>
        <v>0.9220797145583455</v>
      </c>
      <c r="C397" s="4">
        <f>B397*Imp!$A$18</f>
        <v>3.9081879026392174</v>
      </c>
      <c r="D397" s="4">
        <f t="shared" si="26"/>
        <v>8.979224972607737</v>
      </c>
      <c r="E397" s="4">
        <f t="shared" si="25"/>
        <v>2.297541775446371</v>
      </c>
      <c r="F397" s="4">
        <f t="shared" si="27"/>
        <v>0.002297541775446371</v>
      </c>
      <c r="H397" s="4">
        <f>SUM($F$10:F397)</f>
        <v>1.0343588584701333</v>
      </c>
    </row>
    <row r="398" spans="1:8" ht="12.75">
      <c r="A398" s="15">
        <v>0.388</v>
      </c>
      <c r="B398" s="4">
        <f t="shared" si="24"/>
        <v>0.9216593730874764</v>
      </c>
      <c r="C398" s="4">
        <f>B398*Imp!$A$18</f>
        <v>3.9064063067256636</v>
      </c>
      <c r="D398" s="4">
        <f t="shared" si="26"/>
        <v>8.964726340441992</v>
      </c>
      <c r="E398" s="4">
        <f t="shared" si="25"/>
        <v>2.29487811470287</v>
      </c>
      <c r="F398" s="4">
        <f t="shared" si="27"/>
        <v>0.0022948781147028702</v>
      </c>
      <c r="H398" s="4">
        <f>SUM($F$10:F398)</f>
        <v>1.0366537365848363</v>
      </c>
    </row>
    <row r="399" spans="1:8" ht="12.75">
      <c r="A399" s="15">
        <v>0.389</v>
      </c>
      <c r="B399" s="4">
        <f t="shared" si="24"/>
        <v>0.9212377543283818</v>
      </c>
      <c r="C399" s="4">
        <f>B399*Imp!$A$18</f>
        <v>3.9046192970910267</v>
      </c>
      <c r="D399" s="4">
        <f t="shared" si="26"/>
        <v>8.950207472030533</v>
      </c>
      <c r="E399" s="4">
        <f t="shared" si="25"/>
        <v>2.2922100187074603</v>
      </c>
      <c r="F399" s="4">
        <f t="shared" si="27"/>
        <v>0.0022922100187074603</v>
      </c>
      <c r="H399" s="4">
        <f>SUM($F$10:F399)</f>
        <v>1.0389459466035438</v>
      </c>
    </row>
    <row r="400" spans="1:8" ht="12.75">
      <c r="A400" s="15">
        <v>0.39</v>
      </c>
      <c r="B400" s="4">
        <f t="shared" si="24"/>
        <v>0.920814856526544</v>
      </c>
      <c r="C400" s="4">
        <f>B400*Imp!$A$18</f>
        <v>3.9028268662988723</v>
      </c>
      <c r="D400" s="4">
        <f t="shared" si="26"/>
        <v>8.935668483922877</v>
      </c>
      <c r="E400" s="4">
        <f t="shared" si="25"/>
        <v>2.2895375044901103</v>
      </c>
      <c r="F400" s="4">
        <f t="shared" si="27"/>
        <v>0.00228953750449011</v>
      </c>
      <c r="H400" s="4">
        <f>SUM($F$10:F400)</f>
        <v>1.0412354841080338</v>
      </c>
    </row>
    <row r="401" spans="1:8" ht="12.75">
      <c r="A401" s="15">
        <v>0.391</v>
      </c>
      <c r="B401" s="4">
        <f t="shared" si="24"/>
        <v>0.9203906779188933</v>
      </c>
      <c r="C401" s="4">
        <f>B401*Imp!$A$18</f>
        <v>3.9010290068765197</v>
      </c>
      <c r="D401" s="4">
        <f t="shared" si="26"/>
        <v>8.921109492770691</v>
      </c>
      <c r="E401" s="4">
        <f t="shared" si="25"/>
        <v>2.2868605891022726</v>
      </c>
      <c r="F401" s="4">
        <f t="shared" si="27"/>
        <v>0.0022868605891022725</v>
      </c>
      <c r="H401" s="4">
        <f>SUM($F$10:F401)</f>
        <v>1.043522344697136</v>
      </c>
    </row>
    <row r="402" spans="1:8" ht="12.75">
      <c r="A402" s="15">
        <v>0.392</v>
      </c>
      <c r="B402" s="4">
        <f t="shared" si="24"/>
        <v>0.9199652167337632</v>
      </c>
      <c r="C402" s="4">
        <f>B402*Imp!$A$18</f>
        <v>3.899225711314851</v>
      </c>
      <c r="D402" s="4">
        <f t="shared" si="26"/>
        <v>8.906530615326455</v>
      </c>
      <c r="E402" s="4">
        <f t="shared" si="25"/>
        <v>2.2841792896167323</v>
      </c>
      <c r="F402" s="4">
        <f t="shared" si="27"/>
        <v>0.0022841792896167324</v>
      </c>
      <c r="H402" s="4">
        <f>SUM($F$10:F402)</f>
        <v>1.0458065239867527</v>
      </c>
    </row>
    <row r="403" spans="1:8" ht="12.75">
      <c r="A403" s="15">
        <v>0.393</v>
      </c>
      <c r="B403" s="4">
        <f t="shared" si="24"/>
        <v>0.9195384711908469</v>
      </c>
      <c r="C403" s="4">
        <f>B403*Imp!$A$18</f>
        <v>3.8974169720681258</v>
      </c>
      <c r="D403" s="4">
        <f t="shared" si="26"/>
        <v>8.891931968442135</v>
      </c>
      <c r="E403" s="4">
        <f t="shared" si="25"/>
        <v>2.281493623127453</v>
      </c>
      <c r="F403" s="4">
        <f t="shared" si="27"/>
        <v>0.002281493623127453</v>
      </c>
      <c r="H403" s="4">
        <f>SUM($F$10:F403)</f>
        <v>1.0480880176098801</v>
      </c>
    </row>
    <row r="404" spans="1:8" ht="12.75">
      <c r="A404" s="15">
        <v>0.394</v>
      </c>
      <c r="B404" s="4">
        <f t="shared" si="24"/>
        <v>0.9191104395011516</v>
      </c>
      <c r="C404" s="4">
        <f>B404*Imp!$A$18</f>
        <v>3.89560278155379</v>
      </c>
      <c r="D404" s="4">
        <f t="shared" si="26"/>
        <v>8.877313669067883</v>
      </c>
      <c r="E404" s="4">
        <f t="shared" si="25"/>
        <v>2.2788036067494284</v>
      </c>
      <c r="F404" s="4">
        <f t="shared" si="27"/>
        <v>0.0022788036067494283</v>
      </c>
      <c r="H404" s="4">
        <f>SUM($F$10:F404)</f>
        <v>1.0503668212166295</v>
      </c>
    </row>
    <row r="405" spans="1:8" ht="12.75">
      <c r="A405" s="15">
        <v>0.395</v>
      </c>
      <c r="B405" s="4">
        <f t="shared" si="24"/>
        <v>0.9186811198669536</v>
      </c>
      <c r="C405" s="4">
        <f>B405*Imp!$A$18</f>
        <v>3.8937831321522824</v>
      </c>
      <c r="D405" s="4">
        <f t="shared" si="26"/>
        <v>8.862675834250664</v>
      </c>
      <c r="E405" s="4">
        <f t="shared" si="25"/>
        <v>2.2761092576185242</v>
      </c>
      <c r="F405" s="4">
        <f t="shared" si="27"/>
        <v>0.0022761092576185243</v>
      </c>
      <c r="H405" s="4">
        <f>SUM($F$10:F405)</f>
        <v>1.052642930474248</v>
      </c>
    </row>
    <row r="406" spans="1:8" ht="12.75">
      <c r="A406" s="15">
        <v>0.396</v>
      </c>
      <c r="B406" s="4">
        <f t="shared" si="24"/>
        <v>0.918250510481753</v>
      </c>
      <c r="C406" s="4">
        <f>B406*Imp!$A$18</f>
        <v>3.891958016206846</v>
      </c>
      <c r="D406" s="4">
        <f t="shared" si="26"/>
        <v>8.848018581132967</v>
      </c>
      <c r="E406" s="4">
        <f t="shared" si="25"/>
        <v>2.273410592891329</v>
      </c>
      <c r="F406" s="4">
        <f t="shared" si="27"/>
        <v>0.002273410592891329</v>
      </c>
      <c r="H406" s="4">
        <f>SUM($F$10:F406)</f>
        <v>1.0549163410671394</v>
      </c>
    </row>
    <row r="407" spans="1:8" ht="12.75">
      <c r="A407" s="15">
        <v>0.397</v>
      </c>
      <c r="B407" s="4">
        <f aca="true" t="shared" si="28" ref="B407:B470">SQRT(1-A407^2)</f>
        <v>0.9178186095302274</v>
      </c>
      <c r="C407" s="4">
        <f>B407*Imp!$A$18</f>
        <v>3.890127426023329</v>
      </c>
      <c r="D407" s="4">
        <f t="shared" si="26"/>
        <v>8.833342026951467</v>
      </c>
      <c r="E407" s="4">
        <f t="shared" si="25"/>
        <v>2.270707629745004</v>
      </c>
      <c r="F407" s="4">
        <f t="shared" si="27"/>
        <v>0.002270707629745004</v>
      </c>
      <c r="H407" s="4">
        <f>SUM($F$10:F407)</f>
        <v>1.0571870486968844</v>
      </c>
    </row>
    <row r="408" spans="1:8" ht="12.75">
      <c r="A408" s="15">
        <v>0.398</v>
      </c>
      <c r="B408" s="4">
        <f t="shared" si="28"/>
        <v>0.9173854151881858</v>
      </c>
      <c r="C408" s="4">
        <f>B408*Imp!$A$18</f>
        <v>3.888291353869991</v>
      </c>
      <c r="D408" s="4">
        <f t="shared" si="26"/>
        <v>8.818646289035662</v>
      </c>
      <c r="E408" s="4">
        <f t="shared" si="25"/>
        <v>2.26800038537712</v>
      </c>
      <c r="F408" s="4">
        <f t="shared" si="27"/>
        <v>0.00226800038537712</v>
      </c>
      <c r="H408" s="4">
        <f>SUM($F$10:F408)</f>
        <v>1.0594550490822616</v>
      </c>
    </row>
    <row r="409" spans="1:8" ht="12.75">
      <c r="A409" s="15">
        <v>0.399</v>
      </c>
      <c r="B409" s="4">
        <f t="shared" si="28"/>
        <v>0.916950925622522</v>
      </c>
      <c r="C409" s="4">
        <f>B409*Imp!$A$18</f>
        <v>3.886449791977304</v>
      </c>
      <c r="D409" s="4">
        <f t="shared" si="26"/>
        <v>8.80393148480657</v>
      </c>
      <c r="E409" s="4">
        <f t="shared" si="25"/>
        <v>2.2652888770055113</v>
      </c>
      <c r="F409" s="4">
        <f t="shared" si="27"/>
        <v>0.0022652888770055115</v>
      </c>
      <c r="H409" s="4">
        <f>SUM($F$10:F409)</f>
        <v>1.0617203379592672</v>
      </c>
    </row>
    <row r="410" spans="1:10" ht="12.75">
      <c r="A410" s="15">
        <v>0.4</v>
      </c>
      <c r="B410" s="4">
        <f t="shared" si="28"/>
        <v>0.916515138991168</v>
      </c>
      <c r="C410" s="4">
        <f>B410*Imp!$A$18</f>
        <v>3.8846027325377572</v>
      </c>
      <c r="D410" s="4">
        <f t="shared" si="26"/>
        <v>8.789197731775403</v>
      </c>
      <c r="E410" s="4">
        <f t="shared" si="25"/>
        <v>2.262573121868125</v>
      </c>
      <c r="F410" s="4">
        <f t="shared" si="27"/>
        <v>0.0022625731218681253</v>
      </c>
      <c r="H410" s="4">
        <f>SUM($F$10:F410)</f>
        <v>1.0639829110811354</v>
      </c>
      <c r="J410" s="4">
        <f>(COSH(Imp!$A$18)-1)/Imp!$A$18^2</f>
        <v>1.8735534992129739</v>
      </c>
    </row>
    <row r="411" spans="1:8" ht="12.75">
      <c r="A411" s="15">
        <v>0.401</v>
      </c>
      <c r="B411" s="4">
        <f t="shared" si="28"/>
        <v>0.9160780534430459</v>
      </c>
      <c r="C411" s="4">
        <f>B411*Imp!$A$18</f>
        <v>3.8827501677056513</v>
      </c>
      <c r="D411" s="4">
        <f t="shared" si="26"/>
        <v>8.77444514754221</v>
      </c>
      <c r="E411" s="4">
        <f t="shared" si="25"/>
        <v>2.259853137222862</v>
      </c>
      <c r="F411" s="4">
        <f t="shared" si="27"/>
        <v>0.002259853137222862</v>
      </c>
      <c r="H411" s="4">
        <f>SUM($F$10:F411)</f>
        <v>1.0662427642183583</v>
      </c>
    </row>
    <row r="412" spans="1:8" ht="12.75">
      <c r="A412" s="15">
        <v>0.402</v>
      </c>
      <c r="B412" s="4">
        <f t="shared" si="28"/>
        <v>0.9156396671180208</v>
      </c>
      <c r="C412" s="4">
        <f>B412*Imp!$A$18</f>
        <v>3.8808920895968986</v>
      </c>
      <c r="D412" s="4">
        <f t="shared" si="26"/>
        <v>8.759673849794535</v>
      </c>
      <c r="E412" s="4">
        <f t="shared" si="25"/>
        <v>2.2571289403474206</v>
      </c>
      <c r="F412" s="4">
        <f t="shared" si="27"/>
        <v>0.0022571289403474208</v>
      </c>
      <c r="H412" s="4">
        <f>SUM($F$10:F412)</f>
        <v>1.0684998931587057</v>
      </c>
    </row>
    <row r="413" spans="1:8" ht="12.75">
      <c r="A413" s="15">
        <v>0.403</v>
      </c>
      <c r="B413" s="4">
        <f t="shared" si="28"/>
        <v>0.9151999781468528</v>
      </c>
      <c r="C413" s="4">
        <f>B413*Imp!$A$18</f>
        <v>3.879028490288822</v>
      </c>
      <c r="D413" s="4">
        <f t="shared" si="26"/>
        <v>8.744883956306136</v>
      </c>
      <c r="E413" s="4">
        <f t="shared" si="25"/>
        <v>2.2544005485391567</v>
      </c>
      <c r="F413" s="4">
        <f t="shared" si="27"/>
        <v>0.002254400548539157</v>
      </c>
      <c r="H413" s="4">
        <f>SUM($F$10:F413)</f>
        <v>1.070754293707245</v>
      </c>
    </row>
    <row r="414" spans="1:8" ht="12.75">
      <c r="A414" s="15">
        <v>0.404</v>
      </c>
      <c r="B414" s="4">
        <f t="shared" si="28"/>
        <v>0.9147589846511484</v>
      </c>
      <c r="C414" s="4">
        <f>B414*Imp!$A$18</f>
        <v>3.877159361819945</v>
      </c>
      <c r="D414" s="4">
        <f t="shared" si="26"/>
        <v>8.73007558493557</v>
      </c>
      <c r="E414" s="4">
        <f t="shared" si="25"/>
        <v>2.25166797911491</v>
      </c>
      <c r="F414" s="4">
        <f t="shared" si="27"/>
        <v>0.00225166797911491</v>
      </c>
      <c r="H414" s="4">
        <f>SUM($F$10:F414)</f>
        <v>1.0730059616863599</v>
      </c>
    </row>
    <row r="415" spans="1:8" ht="12.75">
      <c r="A415" s="15">
        <v>0.405</v>
      </c>
      <c r="B415" s="4">
        <f t="shared" si="28"/>
        <v>0.9143166847433114</v>
      </c>
      <c r="C415" s="4">
        <f>B415*Imp!$A$18</f>
        <v>3.8752846961897887</v>
      </c>
      <c r="D415" s="4">
        <f t="shared" si="26"/>
        <v>8.71524885362491</v>
      </c>
      <c r="E415" s="4">
        <f t="shared" si="25"/>
        <v>2.248931249410866</v>
      </c>
      <c r="F415" s="4">
        <f t="shared" si="27"/>
        <v>0.002248931249410866</v>
      </c>
      <c r="H415" s="4">
        <f>SUM($F$10:F415)</f>
        <v>1.0752548929357708</v>
      </c>
    </row>
    <row r="416" spans="1:8" ht="12.75">
      <c r="A416" s="15">
        <v>0.406</v>
      </c>
      <c r="B416" s="4">
        <f t="shared" si="28"/>
        <v>0.9138730765264945</v>
      </c>
      <c r="C416" s="4">
        <f>B416*Imp!$A$18</f>
        <v>3.8734044853586616</v>
      </c>
      <c r="D416" s="4">
        <f t="shared" si="26"/>
        <v>8.70040388039839</v>
      </c>
      <c r="E416" s="4">
        <f t="shared" si="25"/>
        <v>2.246190376782395</v>
      </c>
      <c r="F416" s="4">
        <f t="shared" si="27"/>
        <v>0.002246190376782395</v>
      </c>
      <c r="H416" s="4">
        <f>SUM($F$10:F416)</f>
        <v>1.0775010833125531</v>
      </c>
    </row>
    <row r="417" spans="1:8" ht="12.75">
      <c r="A417" s="15">
        <v>0.407</v>
      </c>
      <c r="B417" s="4">
        <f t="shared" si="28"/>
        <v>0.9134281580945488</v>
      </c>
      <c r="C417" s="4">
        <f>B417*Imp!$A$18</f>
        <v>3.871518721247449</v>
      </c>
      <c r="D417" s="4">
        <f t="shared" si="26"/>
        <v>8.685540783361057</v>
      </c>
      <c r="E417" s="4">
        <f t="shared" si="25"/>
        <v>2.2434453786038966</v>
      </c>
      <c r="F417" s="4">
        <f t="shared" si="27"/>
        <v>0.0022434453786038967</v>
      </c>
      <c r="H417" s="4">
        <f>SUM($F$10:F417)</f>
        <v>1.0797445286911571</v>
      </c>
    </row>
    <row r="418" spans="1:8" ht="12.75">
      <c r="A418" s="15">
        <v>0.408</v>
      </c>
      <c r="B418" s="4">
        <f t="shared" si="28"/>
        <v>0.9129819275319748</v>
      </c>
      <c r="C418" s="4">
        <f>B418*Imp!$A$18</f>
        <v>3.8696273957374037</v>
      </c>
      <c r="D418" s="4">
        <f t="shared" si="26"/>
        <v>8.670659680697447</v>
      </c>
      <c r="E418" s="4">
        <f t="shared" si="25"/>
        <v>2.240696272268651</v>
      </c>
      <c r="F418" s="4">
        <f t="shared" si="27"/>
        <v>0.002240696272268651</v>
      </c>
      <c r="H418" s="4">
        <f>SUM($F$10:F418)</f>
        <v>1.0819852249634259</v>
      </c>
    </row>
    <row r="419" spans="1:8" ht="12.75">
      <c r="A419" s="15">
        <v>0.409</v>
      </c>
      <c r="B419" s="4">
        <f t="shared" si="28"/>
        <v>0.9125343829138713</v>
      </c>
      <c r="C419" s="4">
        <f>B419*Imp!$A$18</f>
        <v>3.86773050066993</v>
      </c>
      <c r="D419" s="4">
        <f t="shared" si="26"/>
        <v>8.655760690670228</v>
      </c>
      <c r="E419" s="4">
        <f t="shared" si="25"/>
        <v>2.237943075188657</v>
      </c>
      <c r="F419" s="4">
        <f t="shared" si="27"/>
        <v>0.002237943075188657</v>
      </c>
      <c r="H419" s="4">
        <f>SUM($F$10:F419)</f>
        <v>1.0842231680386145</v>
      </c>
    </row>
    <row r="420" spans="1:8" ht="12.75">
      <c r="A420" s="15">
        <v>0.41</v>
      </c>
      <c r="B420" s="4">
        <f t="shared" si="28"/>
        <v>0.9120855223058856</v>
      </c>
      <c r="C420" s="4">
        <f>B420*Imp!$A$18</f>
        <v>3.865828027846372</v>
      </c>
      <c r="D420" s="4">
        <f t="shared" si="26"/>
        <v>8.64084393161887</v>
      </c>
      <c r="E420" s="4">
        <f t="shared" si="25"/>
        <v>2.235185804794485</v>
      </c>
      <c r="F420" s="4">
        <f t="shared" si="27"/>
        <v>0.0022351858047944847</v>
      </c>
      <c r="H420" s="4">
        <f>SUM($F$10:F420)</f>
        <v>1.086458353843409</v>
      </c>
    </row>
    <row r="421" spans="1:8" ht="12.75">
      <c r="A421" s="15">
        <v>0.411</v>
      </c>
      <c r="B421" s="4">
        <f t="shared" si="28"/>
        <v>0.911635343764161</v>
      </c>
      <c r="C421" s="4">
        <f>B421*Imp!$A$18</f>
        <v>3.863919969027793</v>
      </c>
      <c r="D421" s="4">
        <f t="shared" si="26"/>
        <v>8.625909521958283</v>
      </c>
      <c r="E421" s="4">
        <f t="shared" si="25"/>
        <v>2.2324244785351133</v>
      </c>
      <c r="F421" s="4">
        <f t="shared" si="27"/>
        <v>0.0022324244785351132</v>
      </c>
      <c r="H421" s="4">
        <f>SUM($F$10:F421)</f>
        <v>1.0886907783219442</v>
      </c>
    </row>
    <row r="422" spans="1:8" ht="12.75">
      <c r="A422" s="15">
        <v>0.412</v>
      </c>
      <c r="B422" s="4">
        <f t="shared" si="28"/>
        <v>0.9111838453352868</v>
      </c>
      <c r="C422" s="4">
        <f>B422*Imp!$A$18</f>
        <v>3.862006315934761</v>
      </c>
      <c r="D422" s="4">
        <f t="shared" si="26"/>
        <v>8.610957580177503</v>
      </c>
      <c r="E422" s="4">
        <f t="shared" si="25"/>
        <v>2.229659113877784</v>
      </c>
      <c r="F422" s="4">
        <f t="shared" si="27"/>
        <v>0.002229659113877784</v>
      </c>
      <c r="H422" s="4">
        <f>SUM($F$10:F422)</f>
        <v>1.090920437435822</v>
      </c>
    </row>
    <row r="423" spans="1:8" ht="12.75">
      <c r="A423" s="15">
        <v>0.413</v>
      </c>
      <c r="B423" s="4">
        <f t="shared" si="28"/>
        <v>0.9107310250562457</v>
      </c>
      <c r="C423" s="4">
        <f>B423*Imp!$A$18</f>
        <v>3.860087060247127</v>
      </c>
      <c r="D423" s="4">
        <f t="shared" si="26"/>
        <v>8.595988224838324</v>
      </c>
      <c r="E423" s="4">
        <f aca="true" t="shared" si="29" ref="E423:E486">D423/C423</f>
        <v>2.2268897283078375</v>
      </c>
      <c r="F423" s="4">
        <f t="shared" si="27"/>
        <v>0.0022268897283078373</v>
      </c>
      <c r="H423" s="4">
        <f>SUM($F$10:F423)</f>
        <v>1.0931473271641297</v>
      </c>
    </row>
    <row r="424" spans="1:8" ht="12.75">
      <c r="A424" s="15">
        <v>0.414</v>
      </c>
      <c r="B424" s="4">
        <f t="shared" si="28"/>
        <v>0.9102768809543611</v>
      </c>
      <c r="C424" s="4">
        <f>B424*Imp!$A$18</f>
        <v>3.8581621936038015</v>
      </c>
      <c r="D424" s="4">
        <f t="shared" si="26"/>
        <v>8.581001574573953</v>
      </c>
      <c r="E424" s="4">
        <f t="shared" si="29"/>
        <v>2.2241163393285652</v>
      </c>
      <c r="F424" s="4">
        <f t="shared" si="27"/>
        <v>0.002224116339328565</v>
      </c>
      <c r="H424" s="4">
        <f>SUM($F$10:F424)</f>
        <v>1.0953714435034583</v>
      </c>
    </row>
    <row r="425" spans="1:8" ht="12.75">
      <c r="A425" s="15">
        <v>0.415</v>
      </c>
      <c r="B425" s="4">
        <f t="shared" si="28"/>
        <v>0.909821411047245</v>
      </c>
      <c r="C425" s="4">
        <f>B425*Imp!$A$18</f>
        <v>3.8562317076025345</v>
      </c>
      <c r="D425" s="4">
        <f t="shared" si="26"/>
        <v>8.565997748087675</v>
      </c>
      <c r="E425" s="4">
        <f t="shared" si="29"/>
        <v>2.2213389644610486</v>
      </c>
      <c r="F425" s="4">
        <f t="shared" si="27"/>
        <v>0.0022213389644610486</v>
      </c>
      <c r="H425" s="4">
        <f>SUM($F$10:F425)</f>
        <v>1.0975927824679192</v>
      </c>
    </row>
    <row r="426" spans="1:8" ht="12.75">
      <c r="A426" s="15">
        <v>0.416</v>
      </c>
      <c r="B426" s="4">
        <f t="shared" si="28"/>
        <v>0.909364613342745</v>
      </c>
      <c r="C426" s="4">
        <f>B426*Imp!$A$18</f>
        <v>3.8542955937996886</v>
      </c>
      <c r="D426" s="4">
        <f t="shared" si="26"/>
        <v>8.550976864151501</v>
      </c>
      <c r="E426" s="4">
        <f t="shared" si="29"/>
        <v>2.218557621244009</v>
      </c>
      <c r="F426" s="4">
        <f t="shared" si="27"/>
        <v>0.002218557621244009</v>
      </c>
      <c r="H426" s="4">
        <f>SUM($F$10:F426)</f>
        <v>1.0998113400891631</v>
      </c>
    </row>
    <row r="427" spans="1:8" ht="12.75">
      <c r="A427" s="15">
        <v>0.417</v>
      </c>
      <c r="B427" s="4">
        <f t="shared" si="28"/>
        <v>0.9089064858388898</v>
      </c>
      <c r="C427" s="4">
        <f>B427*Imp!$A$18</f>
        <v>3.8523538437100115</v>
      </c>
      <c r="D427" s="4">
        <f t="shared" si="26"/>
        <v>8.535939041604811</v>
      </c>
      <c r="E427" s="4">
        <f t="shared" si="29"/>
        <v>2.2157723272336454</v>
      </c>
      <c r="F427" s="4">
        <f t="shared" si="27"/>
        <v>0.0022157723272336455</v>
      </c>
      <c r="H427" s="4">
        <f>SUM($F$10:F427)</f>
        <v>1.1020271124163967</v>
      </c>
    </row>
    <row r="428" spans="1:8" ht="12.75">
      <c r="A428" s="15">
        <v>0.418</v>
      </c>
      <c r="B428" s="4">
        <f t="shared" si="28"/>
        <v>0.9084470265238365</v>
      </c>
      <c r="C428" s="4">
        <f>B428*Imp!$A$18</f>
        <v>3.850406448806409</v>
      </c>
      <c r="D428" s="4">
        <f t="shared" si="26"/>
        <v>8.520884399353026</v>
      </c>
      <c r="E428" s="4">
        <f t="shared" si="29"/>
        <v>2.212983100003487</v>
      </c>
      <c r="F428" s="4">
        <f t="shared" si="27"/>
        <v>0.0022129831000034872</v>
      </c>
      <c r="H428" s="4">
        <f>SUM($F$10:F428)</f>
        <v>1.1042400955164002</v>
      </c>
    </row>
    <row r="429" spans="1:8" ht="12.75">
      <c r="A429" s="15">
        <v>0.419</v>
      </c>
      <c r="B429" s="4">
        <f t="shared" si="28"/>
        <v>0.9079862333758151</v>
      </c>
      <c r="C429" s="4">
        <f>B429*Imp!$A$18</f>
        <v>3.8484534005197117</v>
      </c>
      <c r="D429" s="4">
        <f t="shared" si="26"/>
        <v>8.505813056366241</v>
      </c>
      <c r="E429" s="4">
        <f t="shared" si="29"/>
        <v>2.2101899571442334</v>
      </c>
      <c r="F429" s="4">
        <f t="shared" si="27"/>
        <v>0.0022101899571442332</v>
      </c>
      <c r="H429" s="4">
        <f>SUM($F$10:F429)</f>
        <v>1.1064502854735445</v>
      </c>
    </row>
    <row r="430" spans="1:8" ht="12.75">
      <c r="A430" s="15">
        <v>0.42</v>
      </c>
      <c r="B430" s="4">
        <f t="shared" si="28"/>
        <v>0.9075241043630742</v>
      </c>
      <c r="C430" s="4">
        <f>B430*Imp!$A$18</f>
        <v>3.8464946902384454</v>
      </c>
      <c r="D430" s="4">
        <f t="shared" si="26"/>
        <v>8.490725131677875</v>
      </c>
      <c r="E430" s="4">
        <f t="shared" si="29"/>
        <v>2.207392916263595</v>
      </c>
      <c r="F430" s="4">
        <f t="shared" si="27"/>
        <v>0.002207392916263595</v>
      </c>
      <c r="H430" s="4">
        <f>SUM($F$10:F430)</f>
        <v>1.108657678389808</v>
      </c>
    </row>
    <row r="431" spans="1:8" ht="12.75">
      <c r="A431" s="15">
        <v>0.421</v>
      </c>
      <c r="B431" s="4">
        <f t="shared" si="28"/>
        <v>0.907060637443826</v>
      </c>
      <c r="C431" s="4">
        <f>B431*Imp!$A$18</f>
        <v>3.8445303093085963</v>
      </c>
      <c r="D431" s="4">
        <f t="shared" si="26"/>
        <v>8.475620744383338</v>
      </c>
      <c r="E431" s="4">
        <f t="shared" si="29"/>
        <v>2.2045919949861448</v>
      </c>
      <c r="F431" s="4">
        <f t="shared" si="27"/>
        <v>0.002204591994986145</v>
      </c>
      <c r="H431" s="4">
        <f>SUM($F$10:F431)</f>
        <v>1.1108622703847943</v>
      </c>
    </row>
    <row r="432" spans="1:8" ht="12.75">
      <c r="A432" s="15">
        <v>0.422</v>
      </c>
      <c r="B432" s="4">
        <f t="shared" si="28"/>
        <v>0.9065958305661901</v>
      </c>
      <c r="C432" s="4">
        <f>B432*Imp!$A$18</f>
        <v>3.8425602490333737</v>
      </c>
      <c r="D432" s="4">
        <f t="shared" si="26"/>
        <v>8.46050001363866</v>
      </c>
      <c r="E432" s="4">
        <f t="shared" si="29"/>
        <v>2.2017872109531567</v>
      </c>
      <c r="F432" s="4">
        <f t="shared" si="27"/>
        <v>0.0022017872109531566</v>
      </c>
      <c r="H432" s="4">
        <f>SUM($F$10:F432)</f>
        <v>1.1130640575957476</v>
      </c>
    </row>
    <row r="433" spans="1:8" ht="12.75">
      <c r="A433" s="15">
        <v>0.423</v>
      </c>
      <c r="B433" s="4">
        <f t="shared" si="28"/>
        <v>0.9061296816681373</v>
      </c>
      <c r="C433" s="4">
        <f>B433*Imp!$A$18</f>
        <v>3.8405845006729717</v>
      </c>
      <c r="D433" s="4">
        <f t="shared" si="26"/>
        <v>8.445363058659137</v>
      </c>
      <c r="E433" s="4">
        <f t="shared" si="29"/>
        <v>2.198978581822451</v>
      </c>
      <c r="F433" s="4">
        <f t="shared" si="27"/>
        <v>0.002198978581822451</v>
      </c>
      <c r="H433" s="4">
        <f>SUM($F$10:F433)</f>
        <v>1.11526303617757</v>
      </c>
    </row>
    <row r="434" spans="1:8" ht="12.75">
      <c r="A434" s="15">
        <v>0.424</v>
      </c>
      <c r="B434" s="4">
        <f t="shared" si="28"/>
        <v>0.905662188677434</v>
      </c>
      <c r="C434" s="4">
        <f>B434*Imp!$A$18</f>
        <v>3.838603055444334</v>
      </c>
      <c r="D434" s="4">
        <f t="shared" si="26"/>
        <v>8.430209998718015</v>
      </c>
      <c r="E434" s="4">
        <f t="shared" si="29"/>
        <v>2.1961661252682414</v>
      </c>
      <c r="F434" s="4">
        <f t="shared" si="27"/>
        <v>0.0021961661252682414</v>
      </c>
      <c r="H434" s="4">
        <f>SUM($F$10:F434)</f>
        <v>1.1174592023028382</v>
      </c>
    </row>
    <row r="435" spans="1:8" ht="12.75">
      <c r="A435" s="15">
        <v>0.425</v>
      </c>
      <c r="B435" s="4">
        <f t="shared" si="28"/>
        <v>0.9051933495115836</v>
      </c>
      <c r="C435" s="4">
        <f>B435*Imp!$A$18</f>
        <v>3.8366159045209045</v>
      </c>
      <c r="D435" s="4">
        <f t="shared" si="26"/>
        <v>8.415040953145079</v>
      </c>
      <c r="E435" s="4">
        <f t="shared" si="29"/>
        <v>2.1933498589809717</v>
      </c>
      <c r="F435" s="4">
        <f t="shared" si="27"/>
        <v>0.0021933498589809717</v>
      </c>
      <c r="H435" s="4">
        <f>SUM($F$10:F435)</f>
        <v>1.1196525521618192</v>
      </c>
    </row>
    <row r="436" spans="1:8" ht="12.75">
      <c r="A436" s="15">
        <v>0.426</v>
      </c>
      <c r="B436" s="4">
        <f t="shared" si="28"/>
        <v>0.9047231620777706</v>
      </c>
      <c r="C436" s="4">
        <f>B436*Imp!$A$18</f>
        <v>3.834623039032392</v>
      </c>
      <c r="D436" s="4">
        <f t="shared" si="26"/>
        <v>8.399856041325354</v>
      </c>
      <c r="E436" s="4">
        <f t="shared" si="29"/>
        <v>2.1905298006671674</v>
      </c>
      <c r="F436" s="4">
        <f t="shared" si="27"/>
        <v>0.0021905298006671676</v>
      </c>
      <c r="H436" s="4">
        <f>SUM($F$10:F436)</f>
        <v>1.1218430819624865</v>
      </c>
    </row>
    <row r="437" spans="1:8" ht="12.75">
      <c r="A437" s="15">
        <v>0.427</v>
      </c>
      <c r="B437" s="4">
        <f t="shared" si="28"/>
        <v>0.9042516242728016</v>
      </c>
      <c r="C437" s="4">
        <f>B437*Imp!$A$18</f>
        <v>3.8326244500645177</v>
      </c>
      <c r="D437" s="4">
        <f t="shared" si="26"/>
        <v>8.384655382697701</v>
      </c>
      <c r="E437" s="4">
        <f t="shared" si="29"/>
        <v>2.187705968049271</v>
      </c>
      <c r="F437" s="4">
        <f t="shared" si="27"/>
        <v>0.0021877059680492712</v>
      </c>
      <c r="H437" s="4">
        <f>SUM($F$10:F437)</f>
        <v>1.1240307879305358</v>
      </c>
    </row>
    <row r="438" spans="1:8" ht="12.75">
      <c r="A438" s="15">
        <v>0.428</v>
      </c>
      <c r="B438" s="4">
        <f t="shared" si="28"/>
        <v>0.9037787339830474</v>
      </c>
      <c r="C438" s="4">
        <f>B438*Imp!$A$18</f>
        <v>3.8306201286587727</v>
      </c>
      <c r="D438" s="4">
        <f t="shared" si="26"/>
        <v>8.369439096753515</v>
      </c>
      <c r="E438" s="4">
        <f t="shared" si="29"/>
        <v>2.1848783788654957</v>
      </c>
      <c r="F438" s="4">
        <f t="shared" si="27"/>
        <v>0.0021848783788654957</v>
      </c>
      <c r="H438" s="4">
        <f>SUM($F$10:F438)</f>
        <v>1.1262156663094012</v>
      </c>
    </row>
    <row r="439" spans="1:8" ht="12.75">
      <c r="A439" s="15">
        <v>0.429</v>
      </c>
      <c r="B439" s="4">
        <f t="shared" si="28"/>
        <v>0.903304489084384</v>
      </c>
      <c r="C439" s="4">
        <f>B439*Imp!$A$18</f>
        <v>3.8286100658121645</v>
      </c>
      <c r="D439" s="4">
        <f t="shared" si="26"/>
        <v>8.354207303035317</v>
      </c>
      <c r="E439" s="4">
        <f t="shared" si="29"/>
        <v>2.182047050869657</v>
      </c>
      <c r="F439" s="4">
        <f t="shared" si="27"/>
        <v>0.002182047050869657</v>
      </c>
      <c r="H439" s="4">
        <f>SUM($F$10:F439)</f>
        <v>1.1283977133602707</v>
      </c>
    </row>
    <row r="440" spans="1:8" ht="12.75">
      <c r="A440" s="15">
        <v>0.43</v>
      </c>
      <c r="B440" s="4">
        <f t="shared" si="28"/>
        <v>0.9028288874421332</v>
      </c>
      <c r="C440" s="4">
        <f>B440*Imp!$A$18</f>
        <v>3.8265942524769687</v>
      </c>
      <c r="D440" s="4">
        <f t="shared" si="26"/>
        <v>8.33896012113543</v>
      </c>
      <c r="E440" s="4">
        <f t="shared" si="29"/>
        <v>2.1792120018310253</v>
      </c>
      <c r="F440" s="4">
        <f t="shared" si="27"/>
        <v>0.002179212001831025</v>
      </c>
      <c r="H440" s="4">
        <f>SUM($F$10:F440)</f>
        <v>1.1305769253621019</v>
      </c>
    </row>
    <row r="441" spans="1:8" ht="12.75">
      <c r="A441" s="15">
        <v>0.431</v>
      </c>
      <c r="B441" s="4">
        <f t="shared" si="28"/>
        <v>0.902351926911003</v>
      </c>
      <c r="C441" s="4">
        <f>B441*Imp!$A$18</f>
        <v>3.824572679560475</v>
      </c>
      <c r="D441" s="4">
        <f t="shared" si="26"/>
        <v>8.32369767069462</v>
      </c>
      <c r="E441" s="4">
        <f t="shared" si="29"/>
        <v>2.176373249534165</v>
      </c>
      <c r="F441" s="4">
        <f t="shared" si="27"/>
        <v>0.002176373249534165</v>
      </c>
      <c r="H441" s="4">
        <f>SUM($F$10:F441)</f>
        <v>1.132753298611636</v>
      </c>
    </row>
    <row r="442" spans="1:8" ht="12.75">
      <c r="A442" s="15">
        <v>0.432</v>
      </c>
      <c r="B442" s="4">
        <f t="shared" si="28"/>
        <v>0.9018736053350269</v>
      </c>
      <c r="C442" s="4">
        <f>B442*Imp!$A$18</f>
        <v>3.822545337924729</v>
      </c>
      <c r="D442" s="4">
        <f t="shared" si="26"/>
        <v>8.308420071400722</v>
      </c>
      <c r="E442" s="4">
        <f t="shared" si="29"/>
        <v>2.173530811778779</v>
      </c>
      <c r="F442" s="4">
        <f t="shared" si="27"/>
        <v>0.002173530811778779</v>
      </c>
      <c r="H442" s="4">
        <f>SUM($F$10:F442)</f>
        <v>1.1349268294234147</v>
      </c>
    </row>
    <row r="443" spans="1:8" ht="12.75">
      <c r="A443" s="15">
        <v>0.433</v>
      </c>
      <c r="B443" s="4">
        <f t="shared" si="28"/>
        <v>0.901393920547504</v>
      </c>
      <c r="C443" s="4">
        <f>B443*Imp!$A$18</f>
        <v>3.8205122183862787</v>
      </c>
      <c r="D443" s="4">
        <f t="shared" si="26"/>
        <v>8.293127442987299</v>
      </c>
      <c r="E443" s="4">
        <f t="shared" si="29"/>
        <v>2.170684706379549</v>
      </c>
      <c r="F443" s="4">
        <f t="shared" si="27"/>
        <v>0.002170684706379549</v>
      </c>
      <c r="H443" s="4">
        <f>SUM($F$10:F443)</f>
        <v>1.1370975141297943</v>
      </c>
    </row>
    <row r="444" spans="1:8" ht="12.75">
      <c r="A444" s="15">
        <v>0.434</v>
      </c>
      <c r="B444" s="4">
        <f t="shared" si="28"/>
        <v>0.9009128703709366</v>
      </c>
      <c r="C444" s="4">
        <f>B444*Imp!$A$18</f>
        <v>3.8184733117159118</v>
      </c>
      <c r="D444" s="4">
        <f t="shared" si="26"/>
        <v>8.277819905232272</v>
      </c>
      <c r="E444" s="4">
        <f t="shared" si="29"/>
        <v>2.167834951165983</v>
      </c>
      <c r="F444" s="4">
        <f t="shared" si="27"/>
        <v>0.0021678349511659828</v>
      </c>
      <c r="H444" s="4">
        <f>SUM($F$10:F444)</f>
        <v>1.1392653490809603</v>
      </c>
    </row>
    <row r="445" spans="1:8" ht="12.75">
      <c r="A445" s="15">
        <v>0.435</v>
      </c>
      <c r="B445" s="4">
        <f t="shared" si="28"/>
        <v>0.9004304526169692</v>
      </c>
      <c r="C445" s="4">
        <f>B445*Imp!$A$18</f>
        <v>3.8164286086383945</v>
      </c>
      <c r="D445" s="4">
        <f t="shared" si="26"/>
        <v>8.262497577956559</v>
      </c>
      <c r="E445" s="4">
        <f t="shared" si="29"/>
        <v>2.164981563982251</v>
      </c>
      <c r="F445" s="4">
        <f t="shared" si="27"/>
        <v>0.0021649815639822514</v>
      </c>
      <c r="H445" s="4">
        <f>SUM($F$10:F445)</f>
        <v>1.1414303306449425</v>
      </c>
    </row>
    <row r="446" spans="1:8" ht="12.75">
      <c r="A446" s="15">
        <v>0.436</v>
      </c>
      <c r="B446" s="4">
        <f t="shared" si="28"/>
        <v>0.899946665086326</v>
      </c>
      <c r="C446" s="4">
        <f>B446*Imp!$A$18</f>
        <v>3.8143780998322083</v>
      </c>
      <c r="D446" s="4">
        <f t="shared" si="26"/>
        <v>8.247160581022735</v>
      </c>
      <c r="E446" s="4">
        <f t="shared" si="29"/>
        <v>2.1621245626870396</v>
      </c>
      <c r="F446" s="4">
        <f t="shared" si="27"/>
        <v>0.0021621245626870394</v>
      </c>
      <c r="H446" s="4">
        <f>SUM($F$10:F446)</f>
        <v>1.1435924552076295</v>
      </c>
    </row>
    <row r="447" spans="1:8" ht="12.75">
      <c r="A447" s="15">
        <v>0.437</v>
      </c>
      <c r="B447" s="4">
        <f t="shared" si="28"/>
        <v>0.8994615055687486</v>
      </c>
      <c r="C447" s="4">
        <f>B447*Imp!$A$18</f>
        <v>3.812321775929286</v>
      </c>
      <c r="D447" s="4">
        <f t="shared" si="26"/>
        <v>8.231809034333653</v>
      </c>
      <c r="E447" s="4">
        <f t="shared" si="29"/>
        <v>2.159263965153382</v>
      </c>
      <c r="F447" s="4">
        <f t="shared" si="27"/>
        <v>0.002159263965153382</v>
      </c>
      <c r="H447" s="4">
        <f>SUM($F$10:F447)</f>
        <v>1.1457517191727828</v>
      </c>
    </row>
    <row r="448" spans="1:8" ht="12.75">
      <c r="A448" s="15">
        <v>0.438</v>
      </c>
      <c r="B448" s="4">
        <f t="shared" si="28"/>
        <v>0.8989749718429317</v>
      </c>
      <c r="C448" s="4">
        <f>B448*Imp!$A$18</f>
        <v>3.810259627514738</v>
      </c>
      <c r="D448" s="4">
        <f t="shared" si="26"/>
        <v>8.216443057831077</v>
      </c>
      <c r="E448" s="4">
        <f t="shared" si="29"/>
        <v>2.156399789268506</v>
      </c>
      <c r="F448" s="4">
        <f t="shared" si="27"/>
        <v>0.0021563997892685063</v>
      </c>
      <c r="H448" s="4">
        <f>SUM($F$10:F448)</f>
        <v>1.1479081189620512</v>
      </c>
    </row>
    <row r="449" spans="1:8" ht="12.75">
      <c r="A449" s="15">
        <v>0.439</v>
      </c>
      <c r="B449" s="4">
        <f t="shared" si="28"/>
        <v>0.8984870616764606</v>
      </c>
      <c r="C449" s="4">
        <f>B449*Imp!$A$18</f>
        <v>3.8081916451265876</v>
      </c>
      <c r="D449" s="4">
        <f t="shared" si="26"/>
        <v>8.20106277149435</v>
      </c>
      <c r="E449" s="4">
        <f t="shared" si="29"/>
        <v>2.1535320529336803</v>
      </c>
      <c r="F449" s="4">
        <f t="shared" si="27"/>
        <v>0.0021535320529336805</v>
      </c>
      <c r="H449" s="4">
        <f>SUM($F$10:F449)</f>
        <v>1.150061651014985</v>
      </c>
    </row>
    <row r="450" spans="1:8" ht="12.75">
      <c r="A450" s="15">
        <v>0.44</v>
      </c>
      <c r="B450" s="4">
        <f t="shared" si="28"/>
        <v>0.8979977728257459</v>
      </c>
      <c r="C450" s="4">
        <f>B450*Imp!$A$18</f>
        <v>3.8061178192554963</v>
      </c>
      <c r="D450" s="4">
        <f t="shared" si="26"/>
        <v>8.185668295339006</v>
      </c>
      <c r="E450" s="4">
        <f t="shared" si="29"/>
        <v>2.1506607740640518</v>
      </c>
      <c r="F450" s="4">
        <f t="shared" si="27"/>
        <v>0.002150660774064052</v>
      </c>
      <c r="H450" s="4">
        <f>SUM($F$10:F450)</f>
        <v>1.152212311789049</v>
      </c>
    </row>
    <row r="451" spans="1:8" ht="12.75">
      <c r="A451" s="15">
        <v>0.441</v>
      </c>
      <c r="B451" s="4">
        <f t="shared" si="28"/>
        <v>0.8975071030359593</v>
      </c>
      <c r="C451" s="4">
        <f>B451*Imp!$A$18</f>
        <v>3.804038140344489</v>
      </c>
      <c r="D451" s="4">
        <f t="shared" si="26"/>
        <v>8.170259749415417</v>
      </c>
      <c r="E451" s="4">
        <f t="shared" si="29"/>
        <v>2.147785970588488</v>
      </c>
      <c r="F451" s="4">
        <f t="shared" si="27"/>
        <v>0.002147785970588488</v>
      </c>
      <c r="H451" s="4">
        <f>SUM($F$10:F451)</f>
        <v>1.1543600977596375</v>
      </c>
    </row>
    <row r="452" spans="1:8" ht="12.75">
      <c r="A452" s="15">
        <v>0.442</v>
      </c>
      <c r="B452" s="4">
        <f t="shared" si="28"/>
        <v>0.8970150500409678</v>
      </c>
      <c r="C452" s="4">
        <f>B452*Imp!$A$18</f>
        <v>3.801952598788677</v>
      </c>
      <c r="D452" s="4">
        <f t="shared" si="26"/>
        <v>8.154837253807425</v>
      </c>
      <c r="E452" s="4">
        <f t="shared" si="29"/>
        <v>2.144907660449423</v>
      </c>
      <c r="F452" s="4">
        <f t="shared" si="27"/>
        <v>0.002144907660449423</v>
      </c>
      <c r="H452" s="4">
        <f>SUM($F$10:F452)</f>
        <v>1.156505005420087</v>
      </c>
    </row>
    <row r="453" spans="1:8" ht="12.75">
      <c r="A453" s="15">
        <v>0.443</v>
      </c>
      <c r="B453" s="4">
        <f t="shared" si="28"/>
        <v>0.8965216115632685</v>
      </c>
      <c r="C453" s="4">
        <f>B453*Imp!$A$18</f>
        <v>3.799861184934979</v>
      </c>
      <c r="D453" s="4">
        <f t="shared" si="26"/>
        <v>8.139400928630996</v>
      </c>
      <c r="E453" s="4">
        <f t="shared" si="29"/>
        <v>2.142025861602698</v>
      </c>
      <c r="F453" s="4">
        <f t="shared" si="27"/>
        <v>0.002142025861602698</v>
      </c>
      <c r="H453" s="4">
        <f>SUM($F$10:F453)</f>
        <v>1.1586470312816897</v>
      </c>
    </row>
    <row r="454" spans="1:8" ht="12.75">
      <c r="A454" s="15">
        <v>0.444</v>
      </c>
      <c r="B454" s="4">
        <f t="shared" si="28"/>
        <v>0.8960267853139213</v>
      </c>
      <c r="C454" s="4">
        <f>B454*Imp!$A$18</f>
        <v>3.7977638890818395</v>
      </c>
      <c r="D454" s="4">
        <f t="shared" si="26"/>
        <v>8.123950894032832</v>
      </c>
      <c r="E454" s="4">
        <f t="shared" si="29"/>
        <v>2.1391405920174007</v>
      </c>
      <c r="F454" s="4">
        <f t="shared" si="27"/>
        <v>0.0021391405920174007</v>
      </c>
      <c r="H454" s="4">
        <f>SUM($F$10:F454)</f>
        <v>1.1607861718737071</v>
      </c>
    </row>
    <row r="455" spans="1:8" ht="12.75">
      <c r="A455" s="15">
        <v>0.445</v>
      </c>
      <c r="B455" s="4">
        <f t="shared" si="28"/>
        <v>0.8955305689924828</v>
      </c>
      <c r="C455" s="4">
        <f>B455*Imp!$A$18</f>
        <v>3.7956607014789467</v>
      </c>
      <c r="D455" s="4">
        <f t="shared" si="26"/>
        <v>8.108487270189027</v>
      </c>
      <c r="E455" s="4">
        <f t="shared" si="29"/>
        <v>2.1362518696757125</v>
      </c>
      <c r="F455" s="4">
        <f t="shared" si="27"/>
        <v>0.0021362518696757126</v>
      </c>
      <c r="H455" s="4">
        <f>SUM($F$10:F455)</f>
        <v>1.1629224237433828</v>
      </c>
    </row>
    <row r="456" spans="1:8" ht="12.75">
      <c r="A456" s="15">
        <v>0.446</v>
      </c>
      <c r="B456" s="4">
        <f t="shared" si="28"/>
        <v>0.8950329602869382</v>
      </c>
      <c r="C456" s="4">
        <f>B456*Imp!$A$18</f>
        <v>3.7935516123269437</v>
      </c>
      <c r="D456" s="4">
        <f t="shared" si="26"/>
        <v>8.093010177303702</v>
      </c>
      <c r="E456" s="4">
        <f t="shared" si="29"/>
        <v>2.13335971257275</v>
      </c>
      <c r="F456" s="4">
        <f t="shared" si="27"/>
        <v>0.00213335971257275</v>
      </c>
      <c r="H456" s="4">
        <f>SUM($F$10:F456)</f>
        <v>1.1650557834559556</v>
      </c>
    </row>
    <row r="457" spans="1:8" ht="12.75">
      <c r="A457" s="15">
        <v>0.447</v>
      </c>
      <c r="B457" s="4">
        <f t="shared" si="28"/>
        <v>0.8945339568736337</v>
      </c>
      <c r="C457" s="4">
        <f>B457*Imp!$A$18</f>
        <v>3.791436611777141</v>
      </c>
      <c r="D457" s="4">
        <f t="shared" si="26"/>
        <v>8.07751973560761</v>
      </c>
      <c r="E457" s="4">
        <f t="shared" si="29"/>
        <v>2.130464138716399</v>
      </c>
      <c r="F457" s="4">
        <f t="shared" si="27"/>
        <v>0.0021304641387163994</v>
      </c>
      <c r="H457" s="4">
        <f>SUM($F$10:F457)</f>
        <v>1.167186247594672</v>
      </c>
    </row>
    <row r="458" spans="1:8" ht="12.75">
      <c r="A458" s="15">
        <v>0.448</v>
      </c>
      <c r="B458" s="4">
        <f t="shared" si="28"/>
        <v>0.8940335564172074</v>
      </c>
      <c r="C458" s="4">
        <f>B458*Imp!$A$18</f>
        <v>3.789315689931228</v>
      </c>
      <c r="D458" s="4">
        <f aca="true" t="shared" si="30" ref="D458:D521">BESSELI(C458,1)</f>
        <v>8.062016065356833</v>
      </c>
      <c r="E458" s="4">
        <f t="shared" si="29"/>
        <v>2.127565166127172</v>
      </c>
      <c r="F458" s="4">
        <f t="shared" si="27"/>
        <v>0.002127565166127172</v>
      </c>
      <c r="H458" s="4">
        <f>SUM($F$10:F458)</f>
        <v>1.1693138127607992</v>
      </c>
    </row>
    <row r="459" spans="1:8" ht="12.75">
      <c r="A459" s="15">
        <v>0.449</v>
      </c>
      <c r="B459" s="4">
        <f t="shared" si="28"/>
        <v>0.8935317565705205</v>
      </c>
      <c r="C459" s="4">
        <f>B459*Imp!$A$18</f>
        <v>3.7871888368409747</v>
      </c>
      <c r="D459" s="4">
        <f t="shared" si="30"/>
        <v>8.046499286831338</v>
      </c>
      <c r="E459" s="4">
        <f t="shared" si="29"/>
        <v>2.1246628128380314</v>
      </c>
      <c r="F459" s="4">
        <f t="shared" si="27"/>
        <v>0.0021246628128380315</v>
      </c>
      <c r="H459" s="4">
        <f>SUM($F$10:F459)</f>
        <v>1.1714384755736371</v>
      </c>
    </row>
    <row r="460" spans="1:8" ht="12.75">
      <c r="A460" s="15">
        <v>0.45</v>
      </c>
      <c r="B460" s="4">
        <f t="shared" si="28"/>
        <v>0.8930285549745876</v>
      </c>
      <c r="C460" s="4">
        <f>B460*Imp!$A$18</f>
        <v>3.785056042507943</v>
      </c>
      <c r="D460" s="4">
        <f t="shared" si="30"/>
        <v>8.030969520333684</v>
      </c>
      <c r="E460" s="4">
        <f t="shared" si="29"/>
        <v>2.121757096894248</v>
      </c>
      <c r="F460" s="4">
        <f aca="true" t="shared" si="31" ref="F460:F523">E460*$A$11</f>
        <v>0.002121757096894248</v>
      </c>
      <c r="H460" s="4">
        <f>SUM($F$10:F460)</f>
        <v>1.1735602326705314</v>
      </c>
    </row>
    <row r="461" spans="1:8" ht="12.75">
      <c r="A461" s="15">
        <v>0.451</v>
      </c>
      <c r="B461" s="4">
        <f t="shared" si="28"/>
        <v>0.892523949258506</v>
      </c>
      <c r="C461" s="4">
        <f>B461*Imp!$A$18</f>
        <v>3.7829172968831815</v>
      </c>
      <c r="D461" s="4">
        <f t="shared" si="30"/>
        <v>8.015426886187608</v>
      </c>
      <c r="E461" s="4">
        <f t="shared" si="29"/>
        <v>2.1188480363532327</v>
      </c>
      <c r="F461" s="4">
        <f t="shared" si="31"/>
        <v>0.002118848036353233</v>
      </c>
      <c r="H461" s="4">
        <f>SUM($F$10:F461)</f>
        <v>1.1756790807068846</v>
      </c>
    </row>
    <row r="462" spans="1:8" ht="12.75">
      <c r="A462" s="15">
        <v>0.452</v>
      </c>
      <c r="B462" s="4">
        <f t="shared" si="28"/>
        <v>0.8920179370393848</v>
      </c>
      <c r="C462" s="4">
        <f>B462*Imp!$A$18</f>
        <v>3.7807725898669298</v>
      </c>
      <c r="D462" s="4">
        <f t="shared" si="30"/>
        <v>7.999871504736671</v>
      </c>
      <c r="E462" s="4">
        <f t="shared" si="29"/>
        <v>2.1159356492843804</v>
      </c>
      <c r="F462" s="4">
        <f t="shared" si="31"/>
        <v>0.0021159356492843804</v>
      </c>
      <c r="H462" s="4">
        <f>SUM($F$10:F462)</f>
        <v>1.177795016356169</v>
      </c>
    </row>
    <row r="463" spans="1:8" ht="12.75">
      <c r="A463" s="15">
        <v>0.453</v>
      </c>
      <c r="B463" s="4">
        <f t="shared" si="28"/>
        <v>0.8915105159222745</v>
      </c>
      <c r="C463" s="4">
        <f>B463*Imp!$A$18</f>
        <v>3.778621911308315</v>
      </c>
      <c r="D463" s="4">
        <f t="shared" si="30"/>
        <v>7.984303496342909</v>
      </c>
      <c r="E463" s="4">
        <f t="shared" si="29"/>
        <v>2.1130199537689163</v>
      </c>
      <c r="F463" s="4">
        <f t="shared" si="31"/>
        <v>0.002113019953768916</v>
      </c>
      <c r="H463" s="4">
        <f>SUM($F$10:F463)</f>
        <v>1.179908036309938</v>
      </c>
    </row>
    <row r="464" spans="1:8" ht="12.75">
      <c r="A464" s="15">
        <v>0.454</v>
      </c>
      <c r="B464" s="4">
        <f t="shared" si="28"/>
        <v>0.8910016835000931</v>
      </c>
      <c r="C464" s="4">
        <f>B464*Imp!$A$18</f>
        <v>3.7764652510050434</v>
      </c>
      <c r="D464" s="4">
        <f t="shared" si="30"/>
        <v>7.968722981385443</v>
      </c>
      <c r="E464" s="4">
        <f t="shared" si="29"/>
        <v>2.110100967899731</v>
      </c>
      <c r="F464" s="4">
        <f t="shared" si="31"/>
        <v>0.002110100967899731</v>
      </c>
      <c r="H464" s="4">
        <f>SUM($F$10:F464)</f>
        <v>1.1820181372778376</v>
      </c>
    </row>
    <row r="465" spans="1:8" ht="12.75">
      <c r="A465" s="15">
        <v>0.455</v>
      </c>
      <c r="B465" s="4">
        <f t="shared" si="28"/>
        <v>0.8904914373535547</v>
      </c>
      <c r="C465" s="4">
        <f>B465*Imp!$A$18</f>
        <v>3.774302598703095</v>
      </c>
      <c r="D465" s="4">
        <f t="shared" si="30"/>
        <v>7.953130080259115</v>
      </c>
      <c r="E465" s="4">
        <f t="shared" si="29"/>
        <v>2.1071787097812256</v>
      </c>
      <c r="F465" s="4">
        <f t="shared" si="31"/>
        <v>0.0021071787097812255</v>
      </c>
      <c r="H465" s="4">
        <f>SUM($F$10:F465)</f>
        <v>1.1841253159876188</v>
      </c>
    </row>
    <row r="466" spans="1:8" ht="12.75">
      <c r="A466" s="15">
        <v>0.456</v>
      </c>
      <c r="B466" s="4">
        <f t="shared" si="28"/>
        <v>0.8899797750510963</v>
      </c>
      <c r="C466" s="4">
        <f>B466*Imp!$A$18</f>
        <v>3.7721339440964132</v>
      </c>
      <c r="D466" s="4">
        <f t="shared" si="30"/>
        <v>7.93752491337314</v>
      </c>
      <c r="E466" s="4">
        <f t="shared" si="29"/>
        <v>2.1042531975291547</v>
      </c>
      <c r="F466" s="4">
        <f t="shared" si="31"/>
        <v>0.002104253197529155</v>
      </c>
      <c r="H466" s="4">
        <f>SUM($F$10:F466)</f>
        <v>1.1862295691851479</v>
      </c>
    </row>
    <row r="467" spans="1:8" ht="12.75">
      <c r="A467" s="15">
        <v>0.457</v>
      </c>
      <c r="B467" s="4">
        <f t="shared" si="28"/>
        <v>0.8894666941488029</v>
      </c>
      <c r="C467" s="4">
        <f>B467*Imp!$A$18</f>
        <v>3.7699592768265897</v>
      </c>
      <c r="D467" s="4">
        <f t="shared" si="30"/>
        <v>7.921907601149712</v>
      </c>
      <c r="E467" s="4">
        <f t="shared" si="29"/>
        <v>2.1013244492704644</v>
      </c>
      <c r="F467" s="4">
        <f t="shared" si="31"/>
        <v>0.0021013244492704645</v>
      </c>
      <c r="H467" s="4">
        <f>SUM($F$10:F467)</f>
        <v>1.1883308936344184</v>
      </c>
    </row>
    <row r="468" spans="1:8" ht="12.75">
      <c r="A468" s="15">
        <v>0.458</v>
      </c>
      <c r="B468" s="4">
        <f t="shared" si="28"/>
        <v>0.8889521921903337</v>
      </c>
      <c r="C468" s="4">
        <f>B468*Imp!$A$18</f>
        <v>3.767778586482549</v>
      </c>
      <c r="D468" s="4">
        <f t="shared" si="30"/>
        <v>7.906278264022655</v>
      </c>
      <c r="E468" s="4">
        <f t="shared" si="29"/>
        <v>2.098392483143137</v>
      </c>
      <c r="F468" s="4">
        <f t="shared" si="31"/>
        <v>0.002098392483143137</v>
      </c>
      <c r="H468" s="4">
        <f>SUM($F$10:F468)</f>
        <v>1.1904292861175614</v>
      </c>
    </row>
    <row r="469" spans="1:8" ht="12.75">
      <c r="A469" s="15">
        <v>0.459</v>
      </c>
      <c r="B469" s="4">
        <f t="shared" si="28"/>
        <v>0.8884362667068472</v>
      </c>
      <c r="C469" s="4">
        <f>B469*Imp!$A$18</f>
        <v>3.765591862600231</v>
      </c>
      <c r="D469" s="4">
        <f t="shared" si="30"/>
        <v>7.890637022436037</v>
      </c>
      <c r="E469" s="4">
        <f t="shared" si="29"/>
        <v>2.095457317296029</v>
      </c>
      <c r="F469" s="4">
        <f t="shared" si="31"/>
        <v>0.002095457317296029</v>
      </c>
      <c r="H469" s="4">
        <f>SUM($F$10:F469)</f>
        <v>1.1925247434348574</v>
      </c>
    </row>
    <row r="470" spans="1:8" ht="12.75">
      <c r="A470" s="15">
        <v>0.46</v>
      </c>
      <c r="B470" s="4">
        <f t="shared" si="28"/>
        <v>0.8879189152169246</v>
      </c>
      <c r="C470" s="4">
        <f>B470*Imp!$A$18</f>
        <v>3.76339909466227</v>
      </c>
      <c r="D470" s="4">
        <f t="shared" si="30"/>
        <v>7.874983996842824</v>
      </c>
      <c r="E470" s="4">
        <f t="shared" si="29"/>
        <v>2.092518969888717</v>
      </c>
      <c r="F470" s="4">
        <f t="shared" si="31"/>
        <v>0.002092518969888717</v>
      </c>
      <c r="H470" s="4">
        <f>SUM($F$10:F470)</f>
        <v>1.1946172624047462</v>
      </c>
    </row>
    <row r="471" spans="1:8" ht="12.75">
      <c r="A471" s="15">
        <v>0.461</v>
      </c>
      <c r="B471" s="4">
        <f aca="true" t="shared" si="32" ref="B471:B534">SQRT(1-A471^2)</f>
        <v>0.8874001352264941</v>
      </c>
      <c r="C471" s="4">
        <f>B471*Imp!$A$18</f>
        <v>3.761200272097669</v>
      </c>
      <c r="D471" s="4">
        <f t="shared" si="30"/>
        <v>7.859319307703482</v>
      </c>
      <c r="E471" s="4">
        <f t="shared" si="29"/>
        <v>2.0895774590913345</v>
      </c>
      <c r="F471" s="4">
        <f t="shared" si="31"/>
        <v>0.0020895774590913344</v>
      </c>
      <c r="H471" s="4">
        <f>SUM($F$10:F471)</f>
        <v>1.1967068398638376</v>
      </c>
    </row>
    <row r="472" spans="1:8" ht="12.75">
      <c r="A472" s="15">
        <v>0.462</v>
      </c>
      <c r="B472" s="4">
        <f t="shared" si="32"/>
        <v>0.8868799242287537</v>
      </c>
      <c r="C472" s="4">
        <f>B472*Imp!$A$18</f>
        <v>3.7589953842814756</v>
      </c>
      <c r="D472" s="4">
        <f t="shared" si="30"/>
        <v>7.843643075484642</v>
      </c>
      <c r="E472" s="4">
        <f t="shared" si="29"/>
        <v>2.0866328030844175</v>
      </c>
      <c r="F472" s="4">
        <f t="shared" si="31"/>
        <v>0.0020866328030844177</v>
      </c>
      <c r="H472" s="4">
        <f>SUM($F$10:F472)</f>
        <v>1.198793472666922</v>
      </c>
    </row>
    <row r="473" spans="1:8" ht="12.75">
      <c r="A473" s="15">
        <v>0.463</v>
      </c>
      <c r="B473" s="4">
        <f t="shared" si="32"/>
        <v>0.8863582797040934</v>
      </c>
      <c r="C473" s="4">
        <f>B473*Imp!$A$18</f>
        <v>3.756784420534451</v>
      </c>
      <c r="D473" s="4">
        <f t="shared" si="30"/>
        <v>7.8279554206577036</v>
      </c>
      <c r="E473" s="4">
        <f t="shared" si="29"/>
        <v>2.0836850200587436</v>
      </c>
      <c r="F473" s="4">
        <f t="shared" si="31"/>
        <v>0.0020836850200587438</v>
      </c>
      <c r="H473" s="4">
        <f>SUM($F$10:F473)</f>
        <v>1.2008771576869808</v>
      </c>
    </row>
    <row r="474" spans="1:8" ht="12.75">
      <c r="A474" s="15">
        <v>0.464</v>
      </c>
      <c r="B474" s="4">
        <f t="shared" si="32"/>
        <v>0.8858351991200168</v>
      </c>
      <c r="C474" s="4">
        <f>B474*Imp!$A$18</f>
        <v>3.7545673701227384</v>
      </c>
      <c r="D474" s="4">
        <f t="shared" si="30"/>
        <v>7.812256463697473</v>
      </c>
      <c r="E474" s="4">
        <f t="shared" si="29"/>
        <v>2.0807341282151737</v>
      </c>
      <c r="F474" s="4">
        <f t="shared" si="31"/>
        <v>0.0020807341282151736</v>
      </c>
      <c r="H474" s="4">
        <f>SUM($F$10:F474)</f>
        <v>1.202957891815196</v>
      </c>
    </row>
    <row r="475" spans="1:8" ht="12.75">
      <c r="A475" s="15">
        <v>0.465</v>
      </c>
      <c r="B475" s="4">
        <f t="shared" si="32"/>
        <v>0.8853106799310624</v>
      </c>
      <c r="C475" s="4">
        <f>B475*Imp!$A$18</f>
        <v>3.7523442222575283</v>
      </c>
      <c r="D475" s="4">
        <f t="shared" si="30"/>
        <v>7.7965463250807945</v>
      </c>
      <c r="E475" s="4">
        <f t="shared" si="29"/>
        <v>2.0777801457644913</v>
      </c>
      <c r="F475" s="4">
        <f t="shared" si="31"/>
        <v>0.002077780145764491</v>
      </c>
      <c r="H475" s="4">
        <f>SUM($F$10:F475)</f>
        <v>1.2050356719609605</v>
      </c>
    </row>
    <row r="476" spans="1:8" ht="12.75">
      <c r="A476" s="15">
        <v>0.466</v>
      </c>
      <c r="B476" s="4">
        <f t="shared" si="32"/>
        <v>0.8847847195787233</v>
      </c>
      <c r="C476" s="4">
        <f>B476*Imp!$A$18</f>
        <v>3.75011496609472</v>
      </c>
      <c r="D476" s="4">
        <f t="shared" si="30"/>
        <v>7.780825125282935</v>
      </c>
      <c r="E476" s="4">
        <f t="shared" si="29"/>
        <v>2.0748230909266496</v>
      </c>
      <c r="F476" s="4">
        <f t="shared" si="31"/>
        <v>0.00207482309092665</v>
      </c>
      <c r="H476" s="4">
        <f>SUM($F$10:F476)</f>
        <v>1.2071104950518872</v>
      </c>
    </row>
    <row r="477" spans="1:8" ht="12.75">
      <c r="A477" s="15">
        <v>0.467</v>
      </c>
      <c r="B477" s="4">
        <f t="shared" si="32"/>
        <v>0.8842573154913677</v>
      </c>
      <c r="C477" s="4">
        <f>B477*Imp!$A$18</f>
        <v>3.747879590734583</v>
      </c>
      <c r="D477" s="4">
        <f t="shared" si="30"/>
        <v>7.765092984785231</v>
      </c>
      <c r="E477" s="4">
        <f t="shared" si="29"/>
        <v>2.071862981933012</v>
      </c>
      <c r="F477" s="4">
        <f t="shared" si="31"/>
        <v>0.002071862981933012</v>
      </c>
      <c r="H477" s="4">
        <f>SUM($F$10:F477)</f>
        <v>1.2091823580338201</v>
      </c>
    </row>
    <row r="478" spans="1:8" ht="12.75">
      <c r="A478" s="15">
        <v>0.468</v>
      </c>
      <c r="B478" s="4">
        <f t="shared" si="32"/>
        <v>0.8837284650841569</v>
      </c>
      <c r="C478" s="4">
        <f>B478*Imp!$A$18</f>
        <v>3.745638085221411</v>
      </c>
      <c r="D478" s="4">
        <f t="shared" si="30"/>
        <v>7.749350024060134</v>
      </c>
      <c r="E478" s="4">
        <f t="shared" si="29"/>
        <v>2.068899837022577</v>
      </c>
      <c r="F478" s="4">
        <f t="shared" si="31"/>
        <v>0.002068899837022577</v>
      </c>
      <c r="H478" s="4">
        <f>SUM($F$10:F478)</f>
        <v>1.2112512578708428</v>
      </c>
    </row>
    <row r="479" spans="1:8" ht="12.75">
      <c r="A479" s="15">
        <v>0.469</v>
      </c>
      <c r="B479" s="4">
        <f t="shared" si="32"/>
        <v>0.8831981657589649</v>
      </c>
      <c r="C479" s="4">
        <f>B479*Imp!$A$18</f>
        <v>3.743390438543178</v>
      </c>
      <c r="D479" s="4">
        <f t="shared" si="30"/>
        <v>7.733596363578949</v>
      </c>
      <c r="E479" s="4">
        <f t="shared" si="29"/>
        <v>2.0659336744442416</v>
      </c>
      <c r="F479" s="4">
        <f t="shared" si="31"/>
        <v>0.0020659336744442416</v>
      </c>
      <c r="H479" s="4">
        <f>SUM($F$10:F479)</f>
        <v>1.213317191545287</v>
      </c>
    </row>
    <row r="480" spans="1:8" ht="12.75">
      <c r="A480" s="15">
        <v>0.47</v>
      </c>
      <c r="B480" s="4">
        <f t="shared" si="32"/>
        <v>0.8826664149042944</v>
      </c>
      <c r="C480" s="4">
        <f>B480*Imp!$A$18</f>
        <v>3.7411366396311863</v>
      </c>
      <c r="D480" s="4">
        <f t="shared" si="30"/>
        <v>7.717832123808144</v>
      </c>
      <c r="E480" s="4">
        <f t="shared" si="29"/>
        <v>2.062964512456031</v>
      </c>
      <c r="F480" s="4">
        <f t="shared" si="31"/>
        <v>0.002062964512456031</v>
      </c>
      <c r="H480" s="4">
        <f>SUM($F$10:F480)</f>
        <v>1.215380156057743</v>
      </c>
    </row>
    <row r="481" spans="1:8" ht="12.75">
      <c r="A481" s="15">
        <v>0.471</v>
      </c>
      <c r="B481" s="4">
        <f t="shared" si="32"/>
        <v>0.882133209895195</v>
      </c>
      <c r="C481" s="4">
        <f>B481*Imp!$A$18</f>
        <v>3.7388766773597166</v>
      </c>
      <c r="D481" s="4">
        <f t="shared" si="30"/>
        <v>7.702057425208013</v>
      </c>
      <c r="E481" s="4">
        <f t="shared" si="29"/>
        <v>2.059992369324943</v>
      </c>
      <c r="F481" s="4">
        <f t="shared" si="31"/>
        <v>0.002059992369324943</v>
      </c>
      <c r="H481" s="4">
        <f>SUM($F$10:F481)</f>
        <v>1.217440148427068</v>
      </c>
    </row>
    <row r="482" spans="1:8" ht="12.75">
      <c r="A482" s="15">
        <v>0.472</v>
      </c>
      <c r="B482" s="4">
        <f t="shared" si="32"/>
        <v>0.8815985480931783</v>
      </c>
      <c r="C482" s="4">
        <f>B482*Imp!$A$18</f>
        <v>3.7366105405456715</v>
      </c>
      <c r="D482" s="4">
        <f t="shared" si="30"/>
        <v>7.686272388231295</v>
      </c>
      <c r="E482" s="4">
        <f t="shared" si="29"/>
        <v>2.0570172633267902</v>
      </c>
      <c r="F482" s="4">
        <f t="shared" si="31"/>
        <v>0.0020570172633267905</v>
      </c>
      <c r="H482" s="4">
        <f>SUM($F$10:F482)</f>
        <v>1.2194971656903948</v>
      </c>
    </row>
    <row r="483" spans="1:8" ht="12.75">
      <c r="A483" s="15">
        <v>0.473</v>
      </c>
      <c r="B483" s="4">
        <f t="shared" si="32"/>
        <v>0.8810624268461344</v>
      </c>
      <c r="C483" s="4">
        <f>B483*Imp!$A$18</f>
        <v>3.734338217948218</v>
      </c>
      <c r="D483" s="4">
        <f t="shared" si="30"/>
        <v>7.670477133321798</v>
      </c>
      <c r="E483" s="4">
        <f t="shared" si="29"/>
        <v>2.0540392127460376</v>
      </c>
      <c r="F483" s="4">
        <f t="shared" si="31"/>
        <v>0.0020540392127460375</v>
      </c>
      <c r="H483" s="4">
        <f>SUM($F$10:F483)</f>
        <v>1.2215512049031407</v>
      </c>
    </row>
    <row r="484" spans="1:8" ht="12.75">
      <c r="A484" s="15">
        <v>0.474</v>
      </c>
      <c r="B484" s="4">
        <f t="shared" si="32"/>
        <v>0.8805248434882459</v>
      </c>
      <c r="C484" s="4">
        <f>B484*Imp!$A$18</f>
        <v>3.7320596982684235</v>
      </c>
      <c r="D484" s="4">
        <f t="shared" si="30"/>
        <v>7.654671780913024</v>
      </c>
      <c r="E484" s="4">
        <f t="shared" si="29"/>
        <v>2.0510582358756446</v>
      </c>
      <c r="F484" s="4">
        <f t="shared" si="31"/>
        <v>0.0020510582358756447</v>
      </c>
      <c r="H484" s="4">
        <f>SUM($F$10:F484)</f>
        <v>1.2236022631390164</v>
      </c>
    </row>
    <row r="485" spans="1:8" ht="12.75">
      <c r="A485" s="15">
        <v>0.475</v>
      </c>
      <c r="B485" s="4">
        <f t="shared" si="32"/>
        <v>0.8799857953399021</v>
      </c>
      <c r="C485" s="4">
        <f>B485*Imp!$A$18</f>
        <v>3.7297749701488963</v>
      </c>
      <c r="D485" s="4">
        <f t="shared" si="30"/>
        <v>7.638856451426816</v>
      </c>
      <c r="E485" s="4">
        <f t="shared" si="29"/>
        <v>2.04807435101691</v>
      </c>
      <c r="F485" s="4">
        <f t="shared" si="31"/>
        <v>0.00204807435101691</v>
      </c>
      <c r="H485" s="4">
        <f>SUM($F$10:F485)</f>
        <v>1.2256503374900334</v>
      </c>
    </row>
    <row r="486" spans="1:8" ht="12.75">
      <c r="A486" s="15">
        <v>0.476</v>
      </c>
      <c r="B486" s="4">
        <f t="shared" si="32"/>
        <v>0.8794452797076121</v>
      </c>
      <c r="C486" s="4">
        <f>B486*Imp!$A$18</f>
        <v>3.7274840221734116</v>
      </c>
      <c r="D486" s="4">
        <f t="shared" si="30"/>
        <v>7.6230312652719645</v>
      </c>
      <c r="E486" s="4">
        <f t="shared" si="29"/>
        <v>2.045087576479308</v>
      </c>
      <c r="F486" s="4">
        <f t="shared" si="31"/>
        <v>0.002045087576479308</v>
      </c>
      <c r="H486" s="4">
        <f>SUM($F$10:F486)</f>
        <v>1.2276954250665126</v>
      </c>
    </row>
    <row r="487" spans="1:8" ht="12.75">
      <c r="A487" s="15">
        <v>0.477</v>
      </c>
      <c r="B487" s="4">
        <f t="shared" si="32"/>
        <v>0.8789032938839176</v>
      </c>
      <c r="C487" s="4">
        <f>B487*Imp!$A$18</f>
        <v>3.725186842866545</v>
      </c>
      <c r="D487" s="4">
        <f t="shared" si="30"/>
        <v>7.607196342842843</v>
      </c>
      <c r="E487" s="4">
        <f aca="true" t="shared" si="33" ref="E487:E509">D487/C487</f>
        <v>2.0420979305803297</v>
      </c>
      <c r="F487" s="4">
        <f t="shared" si="31"/>
        <v>0.00204209793058033</v>
      </c>
      <c r="H487" s="4">
        <f>SUM($F$10:F487)</f>
        <v>1.229737522997093</v>
      </c>
    </row>
    <row r="488" spans="1:8" ht="12.75">
      <c r="A488" s="15">
        <v>0.478</v>
      </c>
      <c r="B488" s="4">
        <f t="shared" si="32"/>
        <v>0.8783598351473045</v>
      </c>
      <c r="C488" s="4">
        <f>B488*Imp!$A$18</f>
        <v>3.722883420693298</v>
      </c>
      <c r="D488" s="4">
        <f t="shared" si="30"/>
        <v>7.591351804518043</v>
      </c>
      <c r="E488" s="4">
        <f t="shared" si="33"/>
        <v>2.039105431645328</v>
      </c>
      <c r="F488" s="4">
        <f t="shared" si="31"/>
        <v>0.0020391054316453282</v>
      </c>
      <c r="H488" s="4">
        <f>SUM($F$10:F488)</f>
        <v>1.2317766284287384</v>
      </c>
    </row>
    <row r="489" spans="1:8" ht="12.75">
      <c r="A489" s="15">
        <v>0.479</v>
      </c>
      <c r="B489" s="4">
        <f t="shared" si="32"/>
        <v>0.877814900762114</v>
      </c>
      <c r="C489" s="4">
        <f>B489*Imp!$A$18</f>
        <v>3.72057374405872</v>
      </c>
      <c r="D489" s="4">
        <f t="shared" si="30"/>
        <v>7.575497770659004</v>
      </c>
      <c r="E489" s="4">
        <f t="shared" si="33"/>
        <v>2.036110098007358</v>
      </c>
      <c r="F489" s="4">
        <f t="shared" si="31"/>
        <v>0.002036110098007358</v>
      </c>
      <c r="H489" s="4">
        <f>SUM($F$10:F489)</f>
        <v>1.2338127385267457</v>
      </c>
    </row>
    <row r="490" spans="1:8" ht="12.75">
      <c r="A490" s="15">
        <v>0.48</v>
      </c>
      <c r="B490" s="4">
        <f t="shared" si="32"/>
        <v>0.8772684879784524</v>
      </c>
      <c r="C490" s="4">
        <f>B490*Imp!$A$18</f>
        <v>3.7182578013075265</v>
      </c>
      <c r="D490" s="4">
        <f t="shared" si="30"/>
        <v>7.559634361608626</v>
      </c>
      <c r="E490" s="4">
        <f t="shared" si="33"/>
        <v>2.033111948007015</v>
      </c>
      <c r="F490" s="4">
        <f t="shared" si="31"/>
        <v>0.002033111948007015</v>
      </c>
      <c r="H490" s="4">
        <f>SUM($F$10:F490)</f>
        <v>1.2358458504747527</v>
      </c>
    </row>
    <row r="491" spans="1:8" ht="12.75">
      <c r="A491" s="15">
        <v>0.481</v>
      </c>
      <c r="B491" s="4">
        <f t="shared" si="32"/>
        <v>0.876720594032101</v>
      </c>
      <c r="C491" s="4">
        <f>B491*Imp!$A$18</f>
        <v>3.7159355807237184</v>
      </c>
      <c r="D491" s="4">
        <f t="shared" si="30"/>
        <v>7.543761697689904</v>
      </c>
      <c r="E491" s="4">
        <f t="shared" si="33"/>
        <v>2.0301109999922753</v>
      </c>
      <c r="F491" s="4">
        <f t="shared" si="31"/>
        <v>0.0020301109999922755</v>
      </c>
      <c r="H491" s="4">
        <f>SUM($F$10:F491)</f>
        <v>1.237875961474745</v>
      </c>
    </row>
    <row r="492" spans="1:8" ht="12.75">
      <c r="A492" s="15">
        <v>0.482</v>
      </c>
      <c r="B492" s="4">
        <f t="shared" si="32"/>
        <v>0.8761712161444246</v>
      </c>
      <c r="C492" s="4">
        <f>B492*Imp!$A$18</f>
        <v>3.7136070705301902</v>
      </c>
      <c r="D492" s="4">
        <f t="shared" si="30"/>
        <v>7.527879899204559</v>
      </c>
      <c r="E492" s="4">
        <f t="shared" si="33"/>
        <v>2.027107272318341</v>
      </c>
      <c r="F492" s="4">
        <f t="shared" si="31"/>
        <v>0.0020271072723183413</v>
      </c>
      <c r="H492" s="4">
        <f>SUM($F$10:F492)</f>
        <v>1.2399030687470634</v>
      </c>
    </row>
    <row r="493" spans="1:8" ht="12.75">
      <c r="A493" s="15">
        <v>0.483</v>
      </c>
      <c r="B493" s="4">
        <f t="shared" si="32"/>
        <v>0.8756203515222793</v>
      </c>
      <c r="C493" s="4">
        <f>B493*Imp!$A$18</f>
        <v>3.711272258888345</v>
      </c>
      <c r="D493" s="4">
        <f t="shared" si="30"/>
        <v>7.511989086431673</v>
      </c>
      <c r="E493" s="4">
        <f t="shared" si="33"/>
        <v>2.0241007833474804</v>
      </c>
      <c r="F493" s="4">
        <f t="shared" si="31"/>
        <v>0.0020241007833474807</v>
      </c>
      <c r="H493" s="4">
        <f>SUM($F$10:F493)</f>
        <v>1.2419271695304108</v>
      </c>
    </row>
    <row r="494" spans="1:8" ht="12.75">
      <c r="A494" s="15">
        <v>0.484</v>
      </c>
      <c r="B494" s="4">
        <f t="shared" si="32"/>
        <v>0.8750679973579196</v>
      </c>
      <c r="C494" s="4">
        <f>B494*Imp!$A$18</f>
        <v>3.7089311338976962</v>
      </c>
      <c r="D494" s="4">
        <f t="shared" si="30"/>
        <v>7.496089379626297</v>
      </c>
      <c r="E494" s="4">
        <f t="shared" si="33"/>
        <v>2.0210915514488663</v>
      </c>
      <c r="F494" s="4">
        <f t="shared" si="31"/>
        <v>0.002021091551448866</v>
      </c>
      <c r="H494" s="4">
        <f>SUM($F$10:F494)</f>
        <v>1.2439482610818597</v>
      </c>
    </row>
    <row r="495" spans="1:8" ht="12.75">
      <c r="A495" s="15">
        <v>0.485</v>
      </c>
      <c r="B495" s="4">
        <f t="shared" si="32"/>
        <v>0.8745141508289045</v>
      </c>
      <c r="C495" s="4">
        <f>B495*Imp!$A$18</f>
        <v>3.706583683595471</v>
      </c>
      <c r="D495" s="4">
        <f t="shared" si="30"/>
        <v>7.480180899018092</v>
      </c>
      <c r="E495" s="4">
        <f t="shared" si="33"/>
        <v>2.018079594998418</v>
      </c>
      <c r="F495" s="4">
        <f t="shared" si="31"/>
        <v>0.002018079594998418</v>
      </c>
      <c r="H495" s="4">
        <f>SUM($F$10:F495)</f>
        <v>1.2459663406768582</v>
      </c>
    </row>
    <row r="496" spans="1:8" ht="12.75">
      <c r="A496" s="15">
        <v>0.486</v>
      </c>
      <c r="B496" s="4">
        <f t="shared" si="32"/>
        <v>0.8739588090980033</v>
      </c>
      <c r="C496" s="4">
        <f>B496*Imp!$A$18</f>
        <v>3.704229895956212</v>
      </c>
      <c r="D496" s="4">
        <f t="shared" si="30"/>
        <v>7.464263764809958</v>
      </c>
      <c r="E496" s="4">
        <f t="shared" si="33"/>
        <v>2.0150649323786447</v>
      </c>
      <c r="F496" s="4">
        <f t="shared" si="31"/>
        <v>0.0020150649323786448</v>
      </c>
      <c r="H496" s="4">
        <f>SUM($F$10:F496)</f>
        <v>1.2479814056092369</v>
      </c>
    </row>
    <row r="497" spans="1:8" ht="12.75">
      <c r="A497" s="15">
        <v>0.487</v>
      </c>
      <c r="B497" s="4">
        <f t="shared" si="32"/>
        <v>0.8734019693130993</v>
      </c>
      <c r="C497" s="4">
        <f>B497*Imp!$A$18</f>
        <v>3.7018697588913683</v>
      </c>
      <c r="D497" s="4">
        <f t="shared" si="30"/>
        <v>7.448338097176654</v>
      </c>
      <c r="E497" s="4">
        <f t="shared" si="33"/>
        <v>2.012047581978485</v>
      </c>
      <c r="F497" s="4">
        <f t="shared" si="31"/>
        <v>0.002012047581978485</v>
      </c>
      <c r="H497" s="4">
        <f>SUM($F$10:F497)</f>
        <v>1.2499934531912154</v>
      </c>
    </row>
    <row r="498" spans="1:8" ht="12.75">
      <c r="A498" s="15">
        <v>0.488</v>
      </c>
      <c r="B498" s="4">
        <f t="shared" si="32"/>
        <v>0.8728436286070947</v>
      </c>
      <c r="C498" s="4">
        <f>B498*Imp!$A$18</f>
        <v>3.699503260248891</v>
      </c>
      <c r="D498" s="4">
        <f t="shared" si="30"/>
        <v>7.432404016263423</v>
      </c>
      <c r="E498" s="4">
        <f t="shared" si="33"/>
        <v>2.0090275621931455</v>
      </c>
      <c r="F498" s="4">
        <f t="shared" si="31"/>
        <v>0.0020090275621931454</v>
      </c>
      <c r="H498" s="4">
        <f>SUM($F$10:F498)</f>
        <v>1.2520024807534085</v>
      </c>
    </row>
    <row r="499" spans="1:8" ht="12.75">
      <c r="A499" s="15">
        <v>0.489</v>
      </c>
      <c r="B499" s="4">
        <f t="shared" si="32"/>
        <v>0.8722837840978129</v>
      </c>
      <c r="C499" s="4">
        <f>B499*Imp!$A$18</f>
        <v>3.6971303878128214</v>
      </c>
      <c r="D499" s="4">
        <f t="shared" si="30"/>
        <v>7.416461642184638</v>
      </c>
      <c r="E499" s="4">
        <f t="shared" si="33"/>
        <v>2.006004891423948</v>
      </c>
      <c r="F499" s="4">
        <f t="shared" si="31"/>
        <v>0.002006004891423948</v>
      </c>
      <c r="H499" s="4">
        <f>SUM($F$10:F499)</f>
        <v>1.2540084856448324</v>
      </c>
    </row>
    <row r="500" spans="1:8" ht="12.75">
      <c r="A500" s="15">
        <v>0.49</v>
      </c>
      <c r="B500" s="4">
        <f t="shared" si="32"/>
        <v>0.8717224328879004</v>
      </c>
      <c r="C500" s="4">
        <f>B500*Imp!$A$18</f>
        <v>3.694751129302875</v>
      </c>
      <c r="D500" s="4">
        <f t="shared" si="30"/>
        <v>7.400511095022414</v>
      </c>
      <c r="E500" s="4">
        <f t="shared" si="33"/>
        <v>2.0029795880781665</v>
      </c>
      <c r="F500" s="4">
        <f t="shared" si="31"/>
        <v>0.0020029795880781667</v>
      </c>
      <c r="H500" s="4">
        <f>SUM($F$10:F500)</f>
        <v>1.2560114652329106</v>
      </c>
    </row>
    <row r="501" spans="1:8" ht="12.75">
      <c r="A501" s="15">
        <v>0.491</v>
      </c>
      <c r="B501" s="4">
        <f t="shared" si="32"/>
        <v>0.871159572064728</v>
      </c>
      <c r="C501" s="4">
        <f>B501*Imp!$A$18</f>
        <v>3.6923654723740214</v>
      </c>
      <c r="D501" s="4">
        <f t="shared" si="30"/>
        <v>7.3845524948252255</v>
      </c>
      <c r="E501" s="4">
        <f t="shared" si="33"/>
        <v>1.9999516705688665</v>
      </c>
      <c r="F501" s="4">
        <f t="shared" si="31"/>
        <v>0.0019999516705688663</v>
      </c>
      <c r="H501" s="4">
        <f>SUM($F$10:F501)</f>
        <v>1.2580114169034795</v>
      </c>
    </row>
    <row r="502" spans="1:8" ht="12.75">
      <c r="A502" s="15">
        <v>0.492</v>
      </c>
      <c r="B502" s="4">
        <f t="shared" si="32"/>
        <v>0.8705951987002915</v>
      </c>
      <c r="C502" s="4">
        <f>B502*Imp!$A$18</f>
        <v>3.689973404616062</v>
      </c>
      <c r="D502" s="4">
        <f t="shared" si="30"/>
        <v>7.368585961606546</v>
      </c>
      <c r="E502" s="4">
        <f t="shared" si="33"/>
        <v>1.9969211573147474</v>
      </c>
      <c r="F502" s="4">
        <f t="shared" si="31"/>
        <v>0.0019969211573147476</v>
      </c>
      <c r="H502" s="4">
        <f>SUM($F$10:F502)</f>
        <v>1.2600083380607943</v>
      </c>
    </row>
    <row r="503" spans="1:8" ht="12.75">
      <c r="A503" s="15">
        <v>0.493</v>
      </c>
      <c r="B503" s="4">
        <f t="shared" si="32"/>
        <v>0.8700293098511107</v>
      </c>
      <c r="C503" s="4">
        <f>B503*Imp!$A$18</f>
        <v>3.6875749135532088</v>
      </c>
      <c r="D503" s="4">
        <f t="shared" si="30"/>
        <v>7.3526116153435</v>
      </c>
      <c r="E503" s="4">
        <f t="shared" si="33"/>
        <v>1.9938880667399919</v>
      </c>
      <c r="F503" s="4">
        <f t="shared" si="31"/>
        <v>0.001993888066739992</v>
      </c>
      <c r="H503" s="4">
        <f>SUM($F$10:F503)</f>
        <v>1.2620022261275343</v>
      </c>
    </row>
    <row r="504" spans="1:8" ht="12.75">
      <c r="A504" s="15">
        <v>0.494</v>
      </c>
      <c r="B504" s="4">
        <f t="shared" si="32"/>
        <v>0.8694619025581282</v>
      </c>
      <c r="C504" s="4">
        <f>B504*Imp!$A$18</f>
        <v>3.6851699866436456</v>
      </c>
      <c r="D504" s="4">
        <f t="shared" si="30"/>
        <v>7.336629575975442</v>
      </c>
      <c r="E504" s="4">
        <f t="shared" si="33"/>
        <v>1.9908524172740938</v>
      </c>
      <c r="F504" s="4">
        <f t="shared" si="31"/>
        <v>0.0019908524172740937</v>
      </c>
      <c r="H504" s="4">
        <f>SUM($F$10:F504)</f>
        <v>1.2639930785448084</v>
      </c>
    </row>
    <row r="505" spans="1:8" ht="12.75">
      <c r="A505" s="15">
        <v>0.495</v>
      </c>
      <c r="B505" s="4">
        <f t="shared" si="32"/>
        <v>0.8688929738466067</v>
      </c>
      <c r="C505" s="4">
        <f>B505*Imp!$A$18</f>
        <v>3.6827586112791013</v>
      </c>
      <c r="D505" s="4">
        <f t="shared" si="30"/>
        <v>7.3206399634026145</v>
      </c>
      <c r="E505" s="4">
        <f t="shared" si="33"/>
        <v>1.9878142273517077</v>
      </c>
      <c r="F505" s="4">
        <f t="shared" si="31"/>
        <v>0.001987814227351708</v>
      </c>
      <c r="H505" s="4">
        <f>SUM($F$10:F505)</f>
        <v>1.26598089277216</v>
      </c>
    </row>
    <row r="506" spans="1:8" ht="12.75">
      <c r="A506" s="15">
        <v>0.496</v>
      </c>
      <c r="B506" s="4">
        <f t="shared" si="32"/>
        <v>0.8683225207260261</v>
      </c>
      <c r="C506" s="4">
        <f>B506*Imp!$A$18</f>
        <v>3.6803407747844075</v>
      </c>
      <c r="D506" s="4">
        <f t="shared" si="30"/>
        <v>7.304642897484766</v>
      </c>
      <c r="E506" s="4">
        <f t="shared" si="33"/>
        <v>1.9847735154124875</v>
      </c>
      <c r="F506" s="4">
        <f t="shared" si="31"/>
        <v>0.0019847735154124874</v>
      </c>
      <c r="H506" s="4">
        <f>SUM($F$10:F506)</f>
        <v>1.2679656662875727</v>
      </c>
    </row>
    <row r="507" spans="1:8" ht="12.75">
      <c r="A507" s="15">
        <v>0.497</v>
      </c>
      <c r="B507" s="4">
        <f t="shared" si="32"/>
        <v>0.8677505401899788</v>
      </c>
      <c r="C507" s="4">
        <f>B507*Imp!$A$18</f>
        <v>3.677916464417059</v>
      </c>
      <c r="D507" s="4">
        <f t="shared" si="30"/>
        <v>7.288638498039783</v>
      </c>
      <c r="E507" s="4">
        <f t="shared" si="33"/>
        <v>1.981730299900929</v>
      </c>
      <c r="F507" s="4">
        <f t="shared" si="31"/>
        <v>0.001981730299900929</v>
      </c>
      <c r="H507" s="4">
        <f>SUM($F$10:F507)</f>
        <v>1.2699473965874737</v>
      </c>
    </row>
    <row r="508" spans="1:8" ht="12.75">
      <c r="A508" s="15">
        <v>0.498</v>
      </c>
      <c r="B508" s="4">
        <f t="shared" si="32"/>
        <v>0.867177029216065</v>
      </c>
      <c r="C508" s="4">
        <f>B508*Imp!$A$18</f>
        <v>3.6754856673667695</v>
      </c>
      <c r="D508" s="4">
        <f t="shared" si="30"/>
        <v>7.272626884842321</v>
      </c>
      <c r="E508" s="4">
        <f t="shared" si="33"/>
        <v>1.9786845992662117</v>
      </c>
      <c r="F508" s="4">
        <f t="shared" si="31"/>
        <v>0.001978684599266212</v>
      </c>
      <c r="H508" s="4">
        <f>SUM($F$10:F508)</f>
        <v>1.2719260811867399</v>
      </c>
    </row>
    <row r="509" spans="1:8" ht="12.75">
      <c r="A509" s="15">
        <v>0.499</v>
      </c>
      <c r="B509" s="4">
        <f t="shared" si="32"/>
        <v>0.8666019847657862</v>
      </c>
      <c r="C509" s="4">
        <f>B509*Imp!$A$18</f>
        <v>3.673048370755016</v>
      </c>
      <c r="D509" s="4">
        <f t="shared" si="30"/>
        <v>7.256608177622408</v>
      </c>
      <c r="E509" s="4">
        <f t="shared" si="33"/>
        <v>1.9756364319620356</v>
      </c>
      <c r="F509" s="4">
        <f t="shared" si="31"/>
        <v>0.001975636431962036</v>
      </c>
      <c r="H509" s="4">
        <f>SUM($F$10:F509)</f>
        <v>1.273901717618702</v>
      </c>
    </row>
    <row r="510" spans="1:8" ht="12.75">
      <c r="A510" s="15">
        <v>0.5</v>
      </c>
      <c r="B510" s="4">
        <f t="shared" si="32"/>
        <v>0.8660254037844386</v>
      </c>
      <c r="C510" s="4">
        <f>B510*Imp!$A$18</f>
        <v>3.6706045616345935</v>
      </c>
      <c r="D510" s="4">
        <f t="shared" si="30"/>
        <v>7.240582496064112</v>
      </c>
      <c r="E510" s="4">
        <f aca="true" t="shared" si="34" ref="E510:E573">D510/C510</f>
        <v>1.9725858164464702</v>
      </c>
      <c r="F510" s="4">
        <f t="shared" si="31"/>
        <v>0.00197258581644647</v>
      </c>
      <c r="H510" s="4">
        <f>SUM($F$10:F510)</f>
        <v>1.2758743034351485</v>
      </c>
    </row>
    <row r="511" spans="1:8" ht="12.75">
      <c r="A511" s="15">
        <v>0.501</v>
      </c>
      <c r="B511" s="4">
        <f t="shared" si="32"/>
        <v>0.8654472832010046</v>
      </c>
      <c r="C511" s="4">
        <f>B511*Imp!$A$18</f>
        <v>3.668154226989149</v>
      </c>
      <c r="D511" s="4">
        <f t="shared" si="30"/>
        <v>7.224549959804129</v>
      </c>
      <c r="E511" s="4">
        <f t="shared" si="34"/>
        <v>1.9695327711817883</v>
      </c>
      <c r="F511" s="4">
        <f t="shared" si="31"/>
        <v>0.001969532771181788</v>
      </c>
      <c r="H511" s="4">
        <f>SUM($F$10:F511)</f>
        <v>1.2778438362063302</v>
      </c>
    </row>
    <row r="512" spans="1:8" ht="12.75">
      <c r="A512" s="15">
        <v>0.502</v>
      </c>
      <c r="B512" s="4">
        <f t="shared" si="32"/>
        <v>0.8648676199280443</v>
      </c>
      <c r="C512" s="4">
        <f>B512*Imp!$A$18</f>
        <v>3.6656973537327273</v>
      </c>
      <c r="D512" s="4">
        <f t="shared" si="30"/>
        <v>7.208510688430443</v>
      </c>
      <c r="E512" s="4">
        <f t="shared" si="34"/>
        <v>1.9664773146343135</v>
      </c>
      <c r="F512" s="4">
        <f t="shared" si="31"/>
        <v>0.0019664773146343137</v>
      </c>
      <c r="H512" s="4">
        <f>SUM($F$10:F512)</f>
        <v>1.2798103135209646</v>
      </c>
    </row>
    <row r="513" spans="1:8" ht="12.75">
      <c r="A513" s="15">
        <v>0.503</v>
      </c>
      <c r="B513" s="4">
        <f t="shared" si="32"/>
        <v>0.8642864108615846</v>
      </c>
      <c r="C513" s="4">
        <f>B513*Imp!$A$18</f>
        <v>3.6632339287092957</v>
      </c>
      <c r="D513" s="4">
        <f t="shared" si="30"/>
        <v>7.192464801480916</v>
      </c>
      <c r="E513" s="4">
        <f t="shared" si="34"/>
        <v>1.9634194652742556</v>
      </c>
      <c r="F513" s="4">
        <f t="shared" si="31"/>
        <v>0.0019634194652742554</v>
      </c>
      <c r="H513" s="4">
        <f>SUM($F$10:F513)</f>
        <v>1.2817737329862389</v>
      </c>
    </row>
    <row r="514" spans="1:8" ht="12.75">
      <c r="A514" s="15">
        <v>0.504</v>
      </c>
      <c r="B514" s="4">
        <f t="shared" si="32"/>
        <v>0.8637036528810099</v>
      </c>
      <c r="C514" s="4">
        <f>B514*Imp!$A$18</f>
        <v>3.6607639386922832</v>
      </c>
      <c r="D514" s="4">
        <f t="shared" si="30"/>
        <v>7.176412418441959</v>
      </c>
      <c r="E514" s="4">
        <f t="shared" si="34"/>
        <v>1.9603592415755586</v>
      </c>
      <c r="F514" s="4">
        <f t="shared" si="31"/>
        <v>0.0019603592415755587</v>
      </c>
      <c r="H514" s="4">
        <f>SUM($F$10:F514)</f>
        <v>1.2837340922278144</v>
      </c>
    </row>
    <row r="515" spans="1:8" ht="12.75">
      <c r="A515" s="15">
        <v>0.505</v>
      </c>
      <c r="B515" s="4">
        <f t="shared" si="32"/>
        <v>0.8631193428489481</v>
      </c>
      <c r="C515" s="4">
        <f>B515*Imp!$A$18</f>
        <v>3.658287370384099</v>
      </c>
      <c r="D515" s="4">
        <f t="shared" si="30"/>
        <v>7.160353658747126</v>
      </c>
      <c r="E515" s="4">
        <f t="shared" si="34"/>
        <v>1.9572966620157373</v>
      </c>
      <c r="F515" s="4">
        <f t="shared" si="31"/>
        <v>0.0019572966620157372</v>
      </c>
      <c r="H515" s="4">
        <f>SUM($F$10:F515)</f>
        <v>1.2856913888898303</v>
      </c>
    </row>
    <row r="516" spans="1:8" ht="12.75">
      <c r="A516" s="15">
        <v>0.506</v>
      </c>
      <c r="B516" s="4">
        <f t="shared" si="32"/>
        <v>0.8625334776111592</v>
      </c>
      <c r="C516" s="4">
        <f>B516*Imp!$A$18</f>
        <v>3.655804210415657</v>
      </c>
      <c r="D516" s="4">
        <f t="shared" si="30"/>
        <v>7.144288641775761</v>
      </c>
      <c r="E516" s="4">
        <f t="shared" si="34"/>
        <v>1.9542317450757218</v>
      </c>
      <c r="F516" s="4">
        <f t="shared" si="31"/>
        <v>0.001954231745075722</v>
      </c>
      <c r="H516" s="4">
        <f>SUM($F$10:F516)</f>
        <v>1.287645620634906</v>
      </c>
    </row>
    <row r="517" spans="1:8" ht="12.75">
      <c r="A517" s="15">
        <v>0.507</v>
      </c>
      <c r="B517" s="4">
        <f t="shared" si="32"/>
        <v>0.8619460539964203</v>
      </c>
      <c r="C517" s="4">
        <f>B517*Imp!$A$18</f>
        <v>3.6533144453458912</v>
      </c>
      <c r="D517" s="4">
        <f t="shared" si="30"/>
        <v>7.12821748685161</v>
      </c>
      <c r="E517" s="4">
        <f t="shared" si="34"/>
        <v>1.9511645092396965</v>
      </c>
      <c r="F517" s="4">
        <f t="shared" si="31"/>
        <v>0.0019511645092396967</v>
      </c>
      <c r="H517" s="4">
        <f>SUM($F$10:F517)</f>
        <v>1.2895967851441457</v>
      </c>
    </row>
    <row r="518" spans="1:8" ht="12.75">
      <c r="A518" s="15">
        <v>0.508</v>
      </c>
      <c r="B518" s="4">
        <f t="shared" si="32"/>
        <v>0.8613570688164113</v>
      </c>
      <c r="C518" s="4">
        <f>B518*Imp!$A$18</f>
        <v>3.6508180616612687</v>
      </c>
      <c r="D518" s="4">
        <f t="shared" si="30"/>
        <v>7.1121403132414684</v>
      </c>
      <c r="E518" s="4">
        <f t="shared" si="34"/>
        <v>1.9480949729949455</v>
      </c>
      <c r="F518" s="4">
        <f t="shared" si="31"/>
        <v>0.0019480949729949455</v>
      </c>
      <c r="H518" s="4">
        <f>SUM($F$10:F518)</f>
        <v>1.2915448801171405</v>
      </c>
    </row>
    <row r="519" spans="1:8" ht="12.75">
      <c r="A519" s="15">
        <v>0.509</v>
      </c>
      <c r="B519" s="4">
        <f t="shared" si="32"/>
        <v>0.8607665188655981</v>
      </c>
      <c r="C519" s="4">
        <f>B519*Imp!$A$18</f>
        <v>3.648315045775296</v>
      </c>
      <c r="D519" s="4">
        <f t="shared" si="30"/>
        <v>7.096057240153787</v>
      </c>
      <c r="E519" s="4">
        <f t="shared" si="34"/>
        <v>1.9450231548316896</v>
      </c>
      <c r="F519" s="4">
        <f t="shared" si="31"/>
        <v>0.0019450231548316897</v>
      </c>
      <c r="H519" s="4">
        <f>SUM($F$10:F519)</f>
        <v>1.2934899032719722</v>
      </c>
    </row>
    <row r="520" spans="1:8" ht="12.75">
      <c r="A520" s="15">
        <v>0.51</v>
      </c>
      <c r="B520" s="4">
        <f t="shared" si="32"/>
        <v>0.8601744009211155</v>
      </c>
      <c r="C520" s="4">
        <f>B520*Imp!$A$18</f>
        <v>3.6458053840280247</v>
      </c>
      <c r="D520" s="4">
        <f t="shared" si="30"/>
        <v>7.0799683867373195</v>
      </c>
      <c r="E520" s="4">
        <f t="shared" si="34"/>
        <v>1.9419490732429334</v>
      </c>
      <c r="F520" s="4">
        <f t="shared" si="31"/>
        <v>0.0019419490732429335</v>
      </c>
      <c r="H520" s="4">
        <f>SUM($F$10:F520)</f>
        <v>1.295431852345215</v>
      </c>
    </row>
    <row r="521" spans="1:8" ht="12.75">
      <c r="A521" s="15">
        <v>0.511</v>
      </c>
      <c r="B521" s="4">
        <f t="shared" si="32"/>
        <v>0.8595807117426496</v>
      </c>
      <c r="C521" s="4">
        <f>B521*Imp!$A$18</f>
        <v>3.6432890626855476</v>
      </c>
      <c r="D521" s="4">
        <f t="shared" si="30"/>
        <v>7.063873872079729</v>
      </c>
      <c r="E521" s="4">
        <f t="shared" si="34"/>
        <v>1.9388727467243003</v>
      </c>
      <c r="F521" s="4">
        <f t="shared" si="31"/>
        <v>0.0019388727467243004</v>
      </c>
      <c r="H521" s="4">
        <f>SUM($F$10:F521)</f>
        <v>1.2973707250919393</v>
      </c>
    </row>
    <row r="522" spans="1:8" ht="12.75">
      <c r="A522" s="15">
        <v>0.512</v>
      </c>
      <c r="B522" s="4">
        <f t="shared" si="32"/>
        <v>0.8589854480723175</v>
      </c>
      <c r="C522" s="4">
        <f>B522*Imp!$A$18</f>
        <v>3.6407660679394946</v>
      </c>
      <c r="D522" s="4">
        <f aca="true" t="shared" si="35" ref="D522:D585">BESSELI(C522,1)</f>
        <v>7.047773815206241</v>
      </c>
      <c r="E522" s="4">
        <f t="shared" si="34"/>
        <v>1.935794193773882</v>
      </c>
      <c r="F522" s="4">
        <f t="shared" si="31"/>
        <v>0.0019357941937738822</v>
      </c>
      <c r="H522" s="4">
        <f>SUM($F$10:F522)</f>
        <v>1.2993065192857132</v>
      </c>
    </row>
    <row r="523" spans="1:8" ht="12.75">
      <c r="A523" s="15">
        <v>0.513</v>
      </c>
      <c r="B523" s="4">
        <f t="shared" si="32"/>
        <v>0.8583886066345475</v>
      </c>
      <c r="C523" s="4">
        <f>B523*Imp!$A$18</f>
        <v>3.6382363859065223</v>
      </c>
      <c r="D523" s="4">
        <f t="shared" si="35"/>
        <v>7.031668335078246</v>
      </c>
      <c r="E523" s="4">
        <f t="shared" si="34"/>
        <v>1.9327134328920736</v>
      </c>
      <c r="F523" s="4">
        <f t="shared" si="31"/>
        <v>0.0019327134328920737</v>
      </c>
      <c r="H523" s="4">
        <f>SUM($F$10:F523)</f>
        <v>1.3012392327186053</v>
      </c>
    </row>
    <row r="524" spans="1:8" ht="12.75">
      <c r="A524" s="15">
        <v>0.514</v>
      </c>
      <c r="B524" s="4">
        <f t="shared" si="32"/>
        <v>0.8577901841359575</v>
      </c>
      <c r="C524" s="4">
        <f>B524*Imp!$A$18</f>
        <v>3.6357000026277984</v>
      </c>
      <c r="D524" s="4">
        <f t="shared" si="35"/>
        <v>7.0155575505919545</v>
      </c>
      <c r="E524" s="4">
        <f t="shared" si="34"/>
        <v>1.9296304825814217</v>
      </c>
      <c r="F524" s="4">
        <f aca="true" t="shared" si="36" ref="F524:F587">E524*$A$11</f>
        <v>0.0019296304825814218</v>
      </c>
      <c r="H524" s="4">
        <f>SUM($F$10:F524)</f>
        <v>1.3031688632011866</v>
      </c>
    </row>
    <row r="525" spans="1:8" ht="12.75">
      <c r="A525" s="15">
        <v>0.515</v>
      </c>
      <c r="B525" s="4">
        <f t="shared" si="32"/>
        <v>0.8571901772652321</v>
      </c>
      <c r="C525" s="4">
        <f>B525*Imp!$A$18</f>
        <v>3.63315690406848</v>
      </c>
      <c r="D525" s="4">
        <f t="shared" si="35"/>
        <v>6.999441580577002</v>
      </c>
      <c r="E525" s="4">
        <f t="shared" si="34"/>
        <v>1.9265453613464616</v>
      </c>
      <c r="F525" s="4">
        <f t="shared" si="36"/>
        <v>0.0019265453613464616</v>
      </c>
      <c r="H525" s="4">
        <f>SUM($F$10:F525)</f>
        <v>1.305095408562533</v>
      </c>
    </row>
    <row r="526" spans="1:8" ht="12.75">
      <c r="A526" s="15">
        <v>0.516</v>
      </c>
      <c r="B526" s="4">
        <f t="shared" si="32"/>
        <v>0.8565885826929985</v>
      </c>
      <c r="C526" s="4">
        <f>B526*Imp!$A$18</f>
        <v>3.6306070761171925</v>
      </c>
      <c r="D526" s="4">
        <f t="shared" si="35"/>
        <v>6.983320543795085</v>
      </c>
      <c r="E526" s="4">
        <f t="shared" si="34"/>
        <v>1.923458087693561</v>
      </c>
      <c r="F526" s="4">
        <f t="shared" si="36"/>
        <v>0.001923458087693561</v>
      </c>
      <c r="H526" s="4">
        <f>SUM($F$10:F526)</f>
        <v>1.3070188666502265</v>
      </c>
    </row>
    <row r="527" spans="1:8" ht="12.75">
      <c r="A527" s="15">
        <v>0.517</v>
      </c>
      <c r="B527" s="4">
        <f t="shared" si="32"/>
        <v>0.8559853970717024</v>
      </c>
      <c r="C527" s="4">
        <f>B527*Imp!$A$18</f>
        <v>3.628050504585495</v>
      </c>
      <c r="D527" s="4">
        <f t="shared" si="35"/>
        <v>6.967194558938594</v>
      </c>
      <c r="E527" s="4">
        <f t="shared" si="34"/>
        <v>1.9203686801307625</v>
      </c>
      <c r="F527" s="4">
        <f t="shared" si="36"/>
        <v>0.0019203686801307625</v>
      </c>
      <c r="H527" s="4">
        <f>SUM($F$10:F527)</f>
        <v>1.3089392353303573</v>
      </c>
    </row>
    <row r="528" spans="1:8" ht="12.75">
      <c r="A528" s="15">
        <v>0.518</v>
      </c>
      <c r="B528" s="4">
        <f t="shared" si="32"/>
        <v>0.8553806170354809</v>
      </c>
      <c r="C528" s="4">
        <f>B528*Imp!$A$18</f>
        <v>3.62548717520735</v>
      </c>
      <c r="D528" s="4">
        <f t="shared" si="35"/>
        <v>6.951063744629232</v>
      </c>
      <c r="E528" s="4">
        <f t="shared" si="34"/>
        <v>1.917277157167625</v>
      </c>
      <c r="F528" s="4">
        <f t="shared" si="36"/>
        <v>0.001917277157167625</v>
      </c>
      <c r="H528" s="4">
        <f>SUM($F$10:F528)</f>
        <v>1.3108565124875249</v>
      </c>
    </row>
    <row r="529" spans="1:8" ht="12.75">
      <c r="A529" s="15">
        <v>0.519</v>
      </c>
      <c r="B529" s="4">
        <f t="shared" si="32"/>
        <v>0.8547742392000358</v>
      </c>
      <c r="C529" s="4">
        <f>B529*Imp!$A$18</f>
        <v>3.622917073638583</v>
      </c>
      <c r="D529" s="4">
        <f t="shared" si="35"/>
        <v>6.93492821941666</v>
      </c>
      <c r="E529" s="4">
        <f t="shared" si="34"/>
        <v>1.9141835373150689</v>
      </c>
      <c r="F529" s="4">
        <f t="shared" si="36"/>
        <v>0.0019141835373150688</v>
      </c>
      <c r="H529" s="4">
        <f>SUM($F$10:F529)</f>
        <v>1.31277069602484</v>
      </c>
    </row>
    <row r="530" spans="1:8" ht="12.75">
      <c r="A530" s="15">
        <v>0.52</v>
      </c>
      <c r="B530" s="4">
        <f t="shared" si="32"/>
        <v>0.854166260162505</v>
      </c>
      <c r="C530" s="4">
        <f>B530*Imp!$A$18</f>
        <v>3.620340185456335</v>
      </c>
      <c r="D530" s="4">
        <f t="shared" si="35"/>
        <v>6.918788101777109</v>
      </c>
      <c r="E530" s="4">
        <f t="shared" si="34"/>
        <v>1.9110878390852137</v>
      </c>
      <c r="F530" s="4">
        <f t="shared" si="36"/>
        <v>0.0019110878390852138</v>
      </c>
      <c r="H530" s="4">
        <f>SUM($F$10:F530)</f>
        <v>1.314681783863925</v>
      </c>
    </row>
    <row r="531" spans="1:8" ht="12.75">
      <c r="A531" s="15">
        <v>0.521</v>
      </c>
      <c r="B531" s="4">
        <f t="shared" si="32"/>
        <v>0.8535566765013323</v>
      </c>
      <c r="C531" s="4">
        <f>B531*Imp!$A$18</f>
        <v>3.6177564961585142</v>
      </c>
      <c r="D531" s="4">
        <f t="shared" si="35"/>
        <v>6.9026435101119965</v>
      </c>
      <c r="E531" s="4">
        <f t="shared" si="34"/>
        <v>1.9079900809912202</v>
      </c>
      <c r="F531" s="4">
        <f t="shared" si="36"/>
        <v>0.0019079900809912203</v>
      </c>
      <c r="H531" s="4">
        <f>SUM($F$10:F531)</f>
        <v>1.3165897739449164</v>
      </c>
    </row>
    <row r="532" spans="1:8" ht="12.75">
      <c r="A532" s="15">
        <v>0.522</v>
      </c>
      <c r="B532" s="4">
        <f t="shared" si="32"/>
        <v>0.8529454847761374</v>
      </c>
      <c r="C532" s="4">
        <f>B532*Imp!$A$18</f>
        <v>3.615165991163245</v>
      </c>
      <c r="D532" s="4">
        <f t="shared" si="35"/>
        <v>6.8864945627466065</v>
      </c>
      <c r="E532" s="4">
        <f t="shared" si="34"/>
        <v>1.904890281547142</v>
      </c>
      <c r="F532" s="4">
        <f t="shared" si="36"/>
        <v>0.001904890281547142</v>
      </c>
      <c r="H532" s="4">
        <f>SUM($F$10:F532)</f>
        <v>1.3184946642264634</v>
      </c>
    </row>
    <row r="533" spans="1:8" ht="12.75">
      <c r="A533" s="15">
        <v>0.523</v>
      </c>
      <c r="B533" s="4">
        <f t="shared" si="32"/>
        <v>0.8523326815275829</v>
      </c>
      <c r="C533" s="4">
        <f>B533*Imp!$A$18</f>
        <v>3.6125686558083014</v>
      </c>
      <c r="D533" s="4">
        <f t="shared" si="35"/>
        <v>6.870341377928659</v>
      </c>
      <c r="E533" s="4">
        <f t="shared" si="34"/>
        <v>1.9017884592677563</v>
      </c>
      <c r="F533" s="4">
        <f t="shared" si="36"/>
        <v>0.0019017884592677564</v>
      </c>
      <c r="H533" s="4">
        <f>SUM($F$10:F533)</f>
        <v>1.3203964526857312</v>
      </c>
    </row>
    <row r="534" spans="1:8" ht="12.75">
      <c r="A534" s="15">
        <v>0.524</v>
      </c>
      <c r="B534" s="4">
        <f t="shared" si="32"/>
        <v>0.8517182632772412</v>
      </c>
      <c r="C534" s="4">
        <f>B534*Imp!$A$18</f>
        <v>3.6099644753505453</v>
      </c>
      <c r="D534" s="4">
        <f t="shared" si="35"/>
        <v>6.854184073826968</v>
      </c>
      <c r="E534" s="4">
        <f t="shared" si="34"/>
        <v>1.8986846326684124</v>
      </c>
      <c r="F534" s="4">
        <f t="shared" si="36"/>
        <v>0.0018986846326684123</v>
      </c>
      <c r="H534" s="4">
        <f>SUM($F$10:F534)</f>
        <v>1.3222951373183998</v>
      </c>
    </row>
    <row r="535" spans="1:8" ht="12.75">
      <c r="A535" s="15">
        <v>0.525</v>
      </c>
      <c r="B535" s="4">
        <f aca="true" t="shared" si="37" ref="B535:B598">SQRT(1-A535^2)</f>
        <v>0.85110222652746</v>
      </c>
      <c r="C535" s="4">
        <f>B535*Imp!$A$18</f>
        <v>3.607353434965356</v>
      </c>
      <c r="D535" s="4">
        <f t="shared" si="35"/>
        <v>6.838022768530079</v>
      </c>
      <c r="E535" s="4">
        <f t="shared" si="34"/>
        <v>1.8955788202648765</v>
      </c>
      <c r="F535" s="4">
        <f t="shared" si="36"/>
        <v>0.0018955788202648764</v>
      </c>
      <c r="H535" s="4">
        <f>SUM($F$10:F535)</f>
        <v>1.3241907161386646</v>
      </c>
    </row>
    <row r="536" spans="1:8" ht="12.75">
      <c r="A536" s="15">
        <v>0.526</v>
      </c>
      <c r="B536" s="4">
        <f t="shared" si="37"/>
        <v>0.8504845677612263</v>
      </c>
      <c r="C536" s="4">
        <f>B536*Imp!$A$18</f>
        <v>3.6047355197460518</v>
      </c>
      <c r="D536" s="4">
        <f t="shared" si="35"/>
        <v>6.821857580044862</v>
      </c>
      <c r="E536" s="4">
        <f t="shared" si="34"/>
        <v>1.892471040573166</v>
      </c>
      <c r="F536" s="4">
        <f t="shared" si="36"/>
        <v>0.001892471040573166</v>
      </c>
      <c r="H536" s="4">
        <f>SUM($F$10:F536)</f>
        <v>1.3260831871792378</v>
      </c>
    </row>
    <row r="537" spans="1:8" ht="12.75">
      <c r="A537" s="15">
        <v>0.527</v>
      </c>
      <c r="B537" s="4">
        <f t="shared" si="37"/>
        <v>0.8498652834420288</v>
      </c>
      <c r="C537" s="4">
        <f>B537*Imp!$A$18</f>
        <v>3.602110714703311</v>
      </c>
      <c r="D537" s="4">
        <f t="shared" si="35"/>
        <v>6.805688626295183</v>
      </c>
      <c r="E537" s="4">
        <f t="shared" si="34"/>
        <v>1.889361312109402</v>
      </c>
      <c r="F537" s="4">
        <f t="shared" si="36"/>
        <v>0.001889361312109402</v>
      </c>
      <c r="H537" s="4">
        <f>SUM($F$10:F537)</f>
        <v>1.3279725484913472</v>
      </c>
    </row>
    <row r="538" spans="1:8" ht="12.75">
      <c r="A538" s="15">
        <v>0.528</v>
      </c>
      <c r="B538" s="4">
        <f t="shared" si="37"/>
        <v>0.8492443700137199</v>
      </c>
      <c r="C538" s="4">
        <f>B538*Imp!$A$18</f>
        <v>3.5994790047645826</v>
      </c>
      <c r="D538" s="4">
        <f t="shared" si="35"/>
        <v>6.789516025120507</v>
      </c>
      <c r="E538" s="4">
        <f t="shared" si="34"/>
        <v>1.8862496533896476</v>
      </c>
      <c r="F538" s="4">
        <f t="shared" si="36"/>
        <v>0.0018862496533896475</v>
      </c>
      <c r="H538" s="4">
        <f>SUM($F$10:F538)</f>
        <v>1.3298587981447367</v>
      </c>
    </row>
    <row r="539" spans="1:8" ht="12.75">
      <c r="A539" s="15">
        <v>0.529</v>
      </c>
      <c r="B539" s="4">
        <f t="shared" si="37"/>
        <v>0.8486218239003755</v>
      </c>
      <c r="C539" s="4">
        <f>B539*Imp!$A$18</f>
        <v>3.5968403747734947</v>
      </c>
      <c r="D539" s="4">
        <f t="shared" si="35"/>
        <v>6.773339894274532</v>
      </c>
      <c r="E539" s="4">
        <f t="shared" si="34"/>
        <v>1.8831360829297497</v>
      </c>
      <c r="F539" s="4">
        <f t="shared" si="36"/>
        <v>0.0018831360829297498</v>
      </c>
      <c r="H539" s="4">
        <f>SUM($F$10:F539)</f>
        <v>1.3317419342276664</v>
      </c>
    </row>
    <row r="540" spans="1:8" ht="12.75">
      <c r="A540" s="15">
        <v>0.53</v>
      </c>
      <c r="B540" s="4">
        <f t="shared" si="37"/>
        <v>0.8479976415061542</v>
      </c>
      <c r="C540" s="4">
        <f>B540*Imp!$A$18</f>
        <v>3.594194809489256</v>
      </c>
      <c r="D540" s="4">
        <f t="shared" si="35"/>
        <v>6.757160351423816</v>
      </c>
      <c r="E540" s="4">
        <f t="shared" si="34"/>
        <v>1.8800206192451838</v>
      </c>
      <c r="F540" s="4">
        <f t="shared" si="36"/>
        <v>0.0018800206192451838</v>
      </c>
      <c r="H540" s="4">
        <f>SUM($F$10:F540)</f>
        <v>1.3336219548469115</v>
      </c>
    </row>
    <row r="541" spans="1:8" ht="12.75">
      <c r="A541" s="15">
        <v>0.531</v>
      </c>
      <c r="B541" s="4">
        <f t="shared" si="37"/>
        <v>0.8473718192151543</v>
      </c>
      <c r="C541" s="4">
        <f>B541*Imp!$A$18</f>
        <v>3.591542293586052</v>
      </c>
      <c r="D541" s="4">
        <f t="shared" si="35"/>
        <v>6.740977514146416</v>
      </c>
      <c r="E541" s="4">
        <f t="shared" si="34"/>
        <v>1.876903280850897</v>
      </c>
      <c r="F541" s="4">
        <f t="shared" si="36"/>
        <v>0.001876903280850897</v>
      </c>
      <c r="H541" s="4">
        <f>SUM($F$10:F541)</f>
        <v>1.3354988581277625</v>
      </c>
    </row>
    <row r="542" spans="1:8" ht="12.75">
      <c r="A542" s="15">
        <v>0.532</v>
      </c>
      <c r="B542" s="4">
        <f t="shared" si="37"/>
        <v>0.84674435339127</v>
      </c>
      <c r="C542" s="4">
        <f>B542*Imp!$A$18</f>
        <v>3.588882811652433</v>
      </c>
      <c r="D542" s="4">
        <f t="shared" si="35"/>
        <v>6.724791499930504</v>
      </c>
      <c r="E542" s="4">
        <f t="shared" si="34"/>
        <v>1.8737840862611508</v>
      </c>
      <c r="F542" s="4">
        <f t="shared" si="36"/>
        <v>0.0018737840862611509</v>
      </c>
      <c r="H542" s="4">
        <f>SUM($F$10:F542)</f>
        <v>1.3373726422140235</v>
      </c>
    </row>
    <row r="543" spans="1:8" ht="12.75">
      <c r="A543" s="15">
        <v>0.533</v>
      </c>
      <c r="B543" s="4">
        <f t="shared" si="37"/>
        <v>0.8461152403780469</v>
      </c>
      <c r="C543" s="4">
        <f>B543*Imp!$A$18</f>
        <v>3.586216348190704</v>
      </c>
      <c r="D543" s="4">
        <f t="shared" si="35"/>
        <v>6.708602426173015</v>
      </c>
      <c r="E543" s="4">
        <f t="shared" si="34"/>
        <v>1.8706630539893663</v>
      </c>
      <c r="F543" s="4">
        <f t="shared" si="36"/>
        <v>0.0018706630539893664</v>
      </c>
      <c r="H543" s="4">
        <f>SUM($F$10:F543)</f>
        <v>1.3392433052680128</v>
      </c>
    </row>
    <row r="544" spans="1:8" ht="12.75">
      <c r="A544" s="15">
        <v>0.534</v>
      </c>
      <c r="B544" s="4">
        <f t="shared" si="37"/>
        <v>0.845484476498534</v>
      </c>
      <c r="C544" s="4">
        <f>B544*Imp!$A$18</f>
        <v>3.583542887616295</v>
      </c>
      <c r="D544" s="4">
        <f t="shared" si="35"/>
        <v>6.692410410178249</v>
      </c>
      <c r="E544" s="4">
        <f t="shared" si="34"/>
        <v>1.8675402025479633</v>
      </c>
      <c r="F544" s="4">
        <f t="shared" si="36"/>
        <v>0.0018675402025479632</v>
      </c>
      <c r="H544" s="4">
        <f>SUM($F$10:F544)</f>
        <v>1.3411108454705607</v>
      </c>
    </row>
    <row r="545" spans="1:8" ht="12.75">
      <c r="A545" s="15">
        <v>0.535</v>
      </c>
      <c r="B545" s="4">
        <f t="shared" si="37"/>
        <v>0.8448520580551366</v>
      </c>
      <c r="C545" s="4">
        <f>B545*Imp!$A$18</f>
        <v>3.5808624142571395</v>
      </c>
      <c r="D545" s="4">
        <f t="shared" si="35"/>
        <v>6.676215569156521</v>
      </c>
      <c r="E545" s="4">
        <f t="shared" si="34"/>
        <v>1.8644155504482072</v>
      </c>
      <c r="F545" s="4">
        <f t="shared" si="36"/>
        <v>0.001864415550448207</v>
      </c>
      <c r="H545" s="4">
        <f>SUM($F$10:F545)</f>
        <v>1.3429752610210088</v>
      </c>
    </row>
    <row r="546" spans="1:8" ht="12.75">
      <c r="A546" s="15">
        <v>0.536</v>
      </c>
      <c r="B546" s="4">
        <f t="shared" si="37"/>
        <v>0.8442179813294668</v>
      </c>
      <c r="C546" s="4">
        <f>B546*Imp!$A$18</f>
        <v>3.578174912353039</v>
      </c>
      <c r="D546" s="4">
        <f t="shared" si="35"/>
        <v>6.660018020222784</v>
      </c>
      <c r="E546" s="4">
        <f t="shared" si="34"/>
        <v>1.8612891162000513</v>
      </c>
      <c r="F546" s="4">
        <f t="shared" si="36"/>
        <v>0.0018612891162000514</v>
      </c>
      <c r="H546" s="4">
        <f>SUM($F$10:F546)</f>
        <v>1.3448365501372088</v>
      </c>
    </row>
    <row r="547" spans="1:8" ht="12.75">
      <c r="A547" s="15">
        <v>0.537</v>
      </c>
      <c r="B547" s="4">
        <f t="shared" si="37"/>
        <v>0.8435822425821918</v>
      </c>
      <c r="C547" s="4">
        <f>B547*Imp!$A$18</f>
        <v>3.575480366055023</v>
      </c>
      <c r="D547" s="4">
        <f t="shared" si="35"/>
        <v>6.6438178803952646</v>
      </c>
      <c r="E547" s="4">
        <f t="shared" si="34"/>
        <v>1.8581609183119825</v>
      </c>
      <c r="F547" s="4">
        <f t="shared" si="36"/>
        <v>0.0018581609183119824</v>
      </c>
      <c r="H547" s="4">
        <f>SUM($F$10:F547)</f>
        <v>1.3466947110555207</v>
      </c>
    </row>
    <row r="548" spans="1:8" ht="12.75">
      <c r="A548" s="15">
        <v>0.538</v>
      </c>
      <c r="B548" s="4">
        <f t="shared" si="37"/>
        <v>0.8429448380528823</v>
      </c>
      <c r="C548" s="4">
        <f>B548*Imp!$A$18</f>
        <v>3.5727787594247022</v>
      </c>
      <c r="D548" s="4">
        <f t="shared" si="35"/>
        <v>6.627615266594077</v>
      </c>
      <c r="E548" s="4">
        <f t="shared" si="34"/>
        <v>1.8550309752908607</v>
      </c>
      <c r="F548" s="4">
        <f t="shared" si="36"/>
        <v>0.0018550309752908608</v>
      </c>
      <c r="H548" s="4">
        <f>SUM($F$10:F548)</f>
        <v>1.3485497420308117</v>
      </c>
    </row>
    <row r="549" spans="1:8" ht="12.75">
      <c r="A549" s="15">
        <v>0.539</v>
      </c>
      <c r="B549" s="4">
        <f t="shared" si="37"/>
        <v>0.842305763959858</v>
      </c>
      <c r="C549" s="4">
        <f>B549*Imp!$A$18</f>
        <v>3.5700700764336184</v>
      </c>
      <c r="D549" s="4">
        <f t="shared" si="35"/>
        <v>6.611410295639867</v>
      </c>
      <c r="E549" s="4">
        <f t="shared" si="34"/>
        <v>1.8518993056417665</v>
      </c>
      <c r="F549" s="4">
        <f t="shared" si="36"/>
        <v>0.0018518993056417666</v>
      </c>
      <c r="H549" s="4">
        <f>SUM($F$10:F549)</f>
        <v>1.3504016413364535</v>
      </c>
    </row>
    <row r="550" spans="1:8" ht="12.75">
      <c r="A550" s="15">
        <v>0.54</v>
      </c>
      <c r="B550" s="4">
        <f t="shared" si="37"/>
        <v>0.8416650165000324</v>
      </c>
      <c r="C550" s="4">
        <f>B550*Imp!$A$18</f>
        <v>3.5673543009625828</v>
      </c>
      <c r="D550" s="4">
        <f t="shared" si="35"/>
        <v>6.5952030842524305</v>
      </c>
      <c r="E550" s="4">
        <f t="shared" si="34"/>
        <v>1.8487659278678432</v>
      </c>
      <c r="F550" s="4">
        <f t="shared" si="36"/>
        <v>0.0018487659278678431</v>
      </c>
      <c r="H550" s="4">
        <f>SUM($F$10:F550)</f>
        <v>1.3522504072643213</v>
      </c>
    </row>
    <row r="551" spans="1:8" ht="12.75">
      <c r="A551" s="15">
        <v>0.541</v>
      </c>
      <c r="B551" s="4">
        <f t="shared" si="37"/>
        <v>0.8410225918487565</v>
      </c>
      <c r="C551" s="4">
        <f>B551*Imp!$A$18</f>
        <v>3.564631416801015</v>
      </c>
      <c r="D551" s="4">
        <f t="shared" si="35"/>
        <v>6.578993749049361</v>
      </c>
      <c r="E551" s="4">
        <f t="shared" si="34"/>
        <v>1.8456308604701426</v>
      </c>
      <c r="F551" s="4">
        <f t="shared" si="36"/>
        <v>0.0018456308604701426</v>
      </c>
      <c r="H551" s="4">
        <f>SUM($F$10:F551)</f>
        <v>1.3540960381247915</v>
      </c>
    </row>
    <row r="552" spans="1:8" ht="12.75">
      <c r="A552" s="15">
        <v>0.542</v>
      </c>
      <c r="B552" s="4">
        <f t="shared" si="37"/>
        <v>0.8403784861596589</v>
      </c>
      <c r="C552" s="4">
        <f>B552*Imp!$A$18</f>
        <v>3.5619014076462663</v>
      </c>
      <c r="D552" s="4">
        <f t="shared" si="35"/>
        <v>6.562782406544654</v>
      </c>
      <c r="E552" s="4">
        <f t="shared" si="34"/>
        <v>1.842494121947467</v>
      </c>
      <c r="F552" s="4">
        <f t="shared" si="36"/>
        <v>0.0018424941219474672</v>
      </c>
      <c r="H552" s="4">
        <f>SUM($F$10:F552)</f>
        <v>1.355938532246739</v>
      </c>
    </row>
    <row r="553" spans="1:8" ht="12.75">
      <c r="A553" s="15">
        <v>0.543</v>
      </c>
      <c r="B553" s="4">
        <f t="shared" si="37"/>
        <v>0.8397326955644874</v>
      </c>
      <c r="C553" s="4">
        <f>B553*Imp!$A$18</f>
        <v>3.5591642571029465</v>
      </c>
      <c r="D553" s="4">
        <f t="shared" si="35"/>
        <v>6.5465691731473505</v>
      </c>
      <c r="E553" s="4">
        <f t="shared" si="34"/>
        <v>1.839355730796213</v>
      </c>
      <c r="F553" s="4">
        <f t="shared" si="36"/>
        <v>0.001839355730796213</v>
      </c>
      <c r="H553" s="4">
        <f>SUM($F$10:F553)</f>
        <v>1.3577778879775353</v>
      </c>
    </row>
    <row r="554" spans="1:8" ht="12.75">
      <c r="A554" s="15">
        <v>0.544</v>
      </c>
      <c r="B554" s="4">
        <f t="shared" si="37"/>
        <v>0.8390852161729463</v>
      </c>
      <c r="C554" s="4">
        <f>B554*Imp!$A$18</f>
        <v>3.5564199486822354</v>
      </c>
      <c r="D554" s="4">
        <f t="shared" si="35"/>
        <v>6.530354165160167</v>
      </c>
      <c r="E554" s="4">
        <f t="shared" si="34"/>
        <v>1.8362157055102188</v>
      </c>
      <c r="F554" s="4">
        <f t="shared" si="36"/>
        <v>0.0018362157055102188</v>
      </c>
      <c r="H554" s="4">
        <f>SUM($F$10:F554)</f>
        <v>1.3596141036830456</v>
      </c>
    </row>
    <row r="555" spans="1:8" ht="12.75">
      <c r="A555" s="15">
        <v>0.545</v>
      </c>
      <c r="B555" s="4">
        <f t="shared" si="37"/>
        <v>0.8384360440725338</v>
      </c>
      <c r="C555" s="4">
        <f>B555*Imp!$A$18</f>
        <v>3.553668465801194</v>
      </c>
      <c r="D555" s="4">
        <f t="shared" si="35"/>
        <v>6.51413749877812</v>
      </c>
      <c r="E555" s="4">
        <f t="shared" si="34"/>
        <v>1.8330740645806056</v>
      </c>
      <c r="F555" s="4">
        <f t="shared" si="36"/>
        <v>0.0018330740645806057</v>
      </c>
      <c r="H555" s="4">
        <f>SUM($F$10:F555)</f>
        <v>1.3614471777476262</v>
      </c>
    </row>
    <row r="556" spans="1:8" ht="12.75">
      <c r="A556" s="15">
        <v>0.546</v>
      </c>
      <c r="B556" s="4">
        <f t="shared" si="37"/>
        <v>0.8377851753283774</v>
      </c>
      <c r="C556" s="4">
        <f>B556*Imp!$A$18</f>
        <v>3.550909791782065</v>
      </c>
      <c r="D556" s="4">
        <f t="shared" si="35"/>
        <v>6.497919290087168</v>
      </c>
      <c r="E556" s="4">
        <f t="shared" si="34"/>
        <v>1.8299308264956267</v>
      </c>
      <c r="F556" s="4">
        <f t="shared" si="36"/>
        <v>0.0018299308264956267</v>
      </c>
      <c r="H556" s="4">
        <f>SUM($F$10:F556)</f>
        <v>1.3632771085741218</v>
      </c>
    </row>
    <row r="557" spans="1:8" ht="12.75">
      <c r="A557" s="15">
        <v>0.547</v>
      </c>
      <c r="B557" s="4">
        <f t="shared" si="37"/>
        <v>0.8371326059830664</v>
      </c>
      <c r="C557" s="4">
        <f>B557*Imp!$A$18</f>
        <v>3.548143909851565</v>
      </c>
      <c r="D557" s="4">
        <f t="shared" si="35"/>
        <v>6.481699655062806</v>
      </c>
      <c r="E557" s="4">
        <f t="shared" si="34"/>
        <v>1.8267860097405026</v>
      </c>
      <c r="F557" s="4">
        <f t="shared" si="36"/>
        <v>0.0018267860097405026</v>
      </c>
      <c r="H557" s="4">
        <f>SUM($F$10:F557)</f>
        <v>1.3651038945838623</v>
      </c>
    </row>
    <row r="558" spans="1:8" ht="12.75">
      <c r="A558" s="15">
        <v>0.548</v>
      </c>
      <c r="B558" s="4">
        <f t="shared" si="37"/>
        <v>0.8364783320564854</v>
      </c>
      <c r="C558" s="4">
        <f>B558*Imp!$A$18</f>
        <v>3.545370803140177</v>
      </c>
      <c r="D558" s="4">
        <f t="shared" si="35"/>
        <v>6.465478709568741</v>
      </c>
      <c r="E558" s="4">
        <f t="shared" si="34"/>
        <v>1.8236396327972773</v>
      </c>
      <c r="F558" s="4">
        <f t="shared" si="36"/>
        <v>0.0018236396327972772</v>
      </c>
      <c r="H558" s="4">
        <f>SUM($F$10:F558)</f>
        <v>1.3669275342166596</v>
      </c>
    </row>
    <row r="559" spans="1:8" ht="12.75">
      <c r="A559" s="15">
        <v>0.549</v>
      </c>
      <c r="B559" s="4">
        <f t="shared" si="37"/>
        <v>0.8358223495456436</v>
      </c>
      <c r="C559" s="4">
        <f>B559*Imp!$A$18</f>
        <v>3.5425904546814295</v>
      </c>
      <c r="D559" s="4">
        <f t="shared" si="35"/>
        <v>6.449256569355496</v>
      </c>
      <c r="E559" s="4">
        <f t="shared" si="34"/>
        <v>1.8204917141446573</v>
      </c>
      <c r="F559" s="4">
        <f t="shared" si="36"/>
        <v>0.0018204917141446573</v>
      </c>
      <c r="H559" s="4">
        <f>SUM($F$10:F559)</f>
        <v>1.3687480259308042</v>
      </c>
    </row>
    <row r="560" spans="1:8" ht="12.75">
      <c r="A560" s="15">
        <v>0.55</v>
      </c>
      <c r="B560" s="4">
        <f t="shared" si="37"/>
        <v>0.8351646544245033</v>
      </c>
      <c r="C560" s="4">
        <f>B560*Imp!$A$18</f>
        <v>3.539802847411166</v>
      </c>
      <c r="D560" s="4">
        <f t="shared" si="35"/>
        <v>6.433033350059026</v>
      </c>
      <c r="E560" s="4">
        <f t="shared" si="34"/>
        <v>1.817342272257853</v>
      </c>
      <c r="F560" s="4">
        <f t="shared" si="36"/>
        <v>0.001817342272257853</v>
      </c>
      <c r="H560" s="4">
        <f>SUM($F$10:F560)</f>
        <v>1.370565368203062</v>
      </c>
    </row>
    <row r="561" spans="1:8" ht="12.75">
      <c r="A561" s="15">
        <v>0.551</v>
      </c>
      <c r="B561" s="4">
        <f t="shared" si="37"/>
        <v>0.8345052426438074</v>
      </c>
      <c r="C561" s="4">
        <f>B561*Imp!$A$18</f>
        <v>3.537007964166817</v>
      </c>
      <c r="D561" s="4">
        <f t="shared" si="35"/>
        <v>6.416809167199375</v>
      </c>
      <c r="E561" s="4">
        <f t="shared" si="34"/>
        <v>1.8141913256084308</v>
      </c>
      <c r="F561" s="4">
        <f t="shared" si="36"/>
        <v>0.0018141913256084308</v>
      </c>
      <c r="H561" s="4">
        <f>SUM($F$10:F561)</f>
        <v>1.3723795595286705</v>
      </c>
    </row>
    <row r="562" spans="1:8" ht="12.75">
      <c r="A562" s="15">
        <v>0.552</v>
      </c>
      <c r="B562" s="4">
        <f t="shared" si="37"/>
        <v>0.8338441101309044</v>
      </c>
      <c r="C562" s="4">
        <f>B562*Imp!$A$18</f>
        <v>3.534205787686656</v>
      </c>
      <c r="D562" s="4">
        <f t="shared" si="35"/>
        <v>6.4005841361792895</v>
      </c>
      <c r="E562" s="4">
        <f t="shared" si="34"/>
        <v>1.8110388926641552</v>
      </c>
      <c r="F562" s="4">
        <f t="shared" si="36"/>
        <v>0.0018110388926641553</v>
      </c>
      <c r="H562" s="4">
        <f>SUM($F$10:F562)</f>
        <v>1.3741905984213347</v>
      </c>
    </row>
    <row r="563" spans="1:8" ht="12.75">
      <c r="A563" s="15">
        <v>0.553</v>
      </c>
      <c r="B563" s="4">
        <f t="shared" si="37"/>
        <v>0.8331812527895716</v>
      </c>
      <c r="C563" s="4">
        <f>B563*Imp!$A$18</f>
        <v>3.5313963006090514</v>
      </c>
      <c r="D563" s="4">
        <f t="shared" si="35"/>
        <v>6.384358372282853</v>
      </c>
      <c r="E563" s="4">
        <f t="shared" si="34"/>
        <v>1.807884991888834</v>
      </c>
      <c r="F563" s="4">
        <f t="shared" si="36"/>
        <v>0.0018078849918888341</v>
      </c>
      <c r="H563" s="4">
        <f>SUM($F$10:F563)</f>
        <v>1.3759984834132235</v>
      </c>
    </row>
    <row r="564" spans="1:8" ht="12.75">
      <c r="A564" s="15">
        <v>0.554</v>
      </c>
      <c r="B564" s="4">
        <f t="shared" si="37"/>
        <v>0.8325166664998365</v>
      </c>
      <c r="C564" s="4">
        <f>B564*Imp!$A$18</f>
        <v>3.528579485471711</v>
      </c>
      <c r="D564" s="4">
        <f t="shared" si="35"/>
        <v>6.368131990674106</v>
      </c>
      <c r="E564" s="4">
        <f t="shared" si="34"/>
        <v>1.8047296417421628</v>
      </c>
      <c r="F564" s="4">
        <f t="shared" si="36"/>
        <v>0.0018047296417421628</v>
      </c>
      <c r="H564" s="4">
        <f>SUM($F$10:F564)</f>
        <v>1.3778032130549656</v>
      </c>
    </row>
    <row r="565" spans="1:8" ht="12.75">
      <c r="A565" s="15">
        <v>0.555</v>
      </c>
      <c r="B565" s="4">
        <f t="shared" si="37"/>
        <v>0.8318503471177974</v>
      </c>
      <c r="C565" s="4">
        <f>B565*Imp!$A$18</f>
        <v>3.525755324710918</v>
      </c>
      <c r="D565" s="4">
        <f t="shared" si="35"/>
        <v>6.351905106395684</v>
      </c>
      <c r="E565" s="4">
        <f t="shared" si="34"/>
        <v>1.8015728606795727</v>
      </c>
      <c r="F565" s="4">
        <f t="shared" si="36"/>
        <v>0.0018015728606795727</v>
      </c>
      <c r="H565" s="4">
        <f>SUM($F$10:F565)</f>
        <v>1.379604785915645</v>
      </c>
    </row>
    <row r="566" spans="1:8" ht="12.75">
      <c r="A566" s="15">
        <v>0.556</v>
      </c>
      <c r="B566" s="4">
        <f t="shared" si="37"/>
        <v>0.8311822904754407</v>
      </c>
      <c r="C566" s="4">
        <f>B566*Imp!$A$18</f>
        <v>3.522923800660758</v>
      </c>
      <c r="D566" s="4">
        <f t="shared" si="35"/>
        <v>6.335677834367432</v>
      </c>
      <c r="E566" s="4">
        <f t="shared" si="34"/>
        <v>1.7984146671520724</v>
      </c>
      <c r="F566" s="4">
        <f t="shared" si="36"/>
        <v>0.0017984146671520724</v>
      </c>
      <c r="H566" s="4">
        <f>SUM($F$10:F566)</f>
        <v>1.3814032005827972</v>
      </c>
    </row>
    <row r="567" spans="1:8" ht="12.75">
      <c r="A567" s="15">
        <v>0.557</v>
      </c>
      <c r="B567" s="4">
        <f t="shared" si="37"/>
        <v>0.8305124923804578</v>
      </c>
      <c r="C567" s="4">
        <f>B567*Imp!$A$18</f>
        <v>3.520084895552346</v>
      </c>
      <c r="D567" s="4">
        <f t="shared" si="35"/>
        <v>6.319450289385058</v>
      </c>
      <c r="E567" s="4">
        <f t="shared" si="34"/>
        <v>1.7952550796061004</v>
      </c>
      <c r="F567" s="4">
        <f t="shared" si="36"/>
        <v>0.0017952550796061005</v>
      </c>
      <c r="H567" s="4">
        <f>SUM($F$10:F567)</f>
        <v>1.3831984556624033</v>
      </c>
    </row>
    <row r="568" spans="1:8" ht="12.75">
      <c r="A568" s="15">
        <v>0.558</v>
      </c>
      <c r="B568" s="4">
        <f t="shared" si="37"/>
        <v>0.8298409486160585</v>
      </c>
      <c r="C568" s="4">
        <f>B568*Imp!$A$18</f>
        <v>3.517238591513031</v>
      </c>
      <c r="D568" s="4">
        <f t="shared" si="35"/>
        <v>6.303222586118735</v>
      </c>
      <c r="E568" s="4">
        <f t="shared" si="34"/>
        <v>1.7920941164833635</v>
      </c>
      <c r="F568" s="4">
        <f t="shared" si="36"/>
        <v>0.0017920941164833635</v>
      </c>
      <c r="H568" s="4">
        <f>SUM($F$10:F568)</f>
        <v>1.3849905497788866</v>
      </c>
    </row>
    <row r="569" spans="1:8" ht="12.75">
      <c r="A569" s="15">
        <v>0.559</v>
      </c>
      <c r="B569" s="4">
        <f t="shared" si="37"/>
        <v>0.8291676549407846</v>
      </c>
      <c r="C569" s="4">
        <f>B569*Imp!$A$18</f>
        <v>3.5143848705656078</v>
      </c>
      <c r="D569" s="4">
        <f t="shared" si="35"/>
        <v>6.286994839111739</v>
      </c>
      <c r="E569" s="4">
        <f t="shared" si="34"/>
        <v>1.788931796220687</v>
      </c>
      <c r="F569" s="4">
        <f t="shared" si="36"/>
        <v>0.001788931796220687</v>
      </c>
      <c r="H569" s="4">
        <f>SUM($F$10:F569)</f>
        <v>1.3867794815751073</v>
      </c>
    </row>
    <row r="570" spans="1:8" ht="12.75">
      <c r="A570" s="15">
        <v>0.56</v>
      </c>
      <c r="B570" s="4">
        <f t="shared" si="37"/>
        <v>0.8284926070883191</v>
      </c>
      <c r="C570" s="4">
        <f>B570*Imp!$A$18</f>
        <v>3.5115237146275096</v>
      </c>
      <c r="D570" s="4">
        <f t="shared" si="35"/>
        <v>6.270767162779072</v>
      </c>
      <c r="E570" s="4">
        <f t="shared" si="34"/>
        <v>1.7857681372498586</v>
      </c>
      <c r="F570" s="4">
        <f t="shared" si="36"/>
        <v>0.0017857681372498587</v>
      </c>
      <c r="H570" s="4">
        <f>SUM($F$10:F570)</f>
        <v>1.3885652497123573</v>
      </c>
    </row>
    <row r="571" spans="1:8" ht="12.75">
      <c r="A571" s="15">
        <v>0.561</v>
      </c>
      <c r="B571" s="4">
        <f t="shared" si="37"/>
        <v>0.8278158007672963</v>
      </c>
      <c r="C571" s="4">
        <f>B571*Imp!$A$18</f>
        <v>3.508655105510002</v>
      </c>
      <c r="D571" s="4">
        <f t="shared" si="35"/>
        <v>6.254539671406115</v>
      </c>
      <c r="E571" s="4">
        <f t="shared" si="34"/>
        <v>1.782603157997481</v>
      </c>
      <c r="F571" s="4">
        <f t="shared" si="36"/>
        <v>0.001782603157997481</v>
      </c>
      <c r="H571" s="4">
        <f>SUM($F$10:F571)</f>
        <v>1.3903478528703548</v>
      </c>
    </row>
    <row r="572" spans="1:8" ht="12.75">
      <c r="A572" s="15">
        <v>0.562</v>
      </c>
      <c r="B572" s="4">
        <f t="shared" si="37"/>
        <v>0.8271372316611071</v>
      </c>
      <c r="C572" s="4">
        <f>B572*Imp!$A$18</f>
        <v>3.5057790249173566</v>
      </c>
      <c r="D572" s="4">
        <f t="shared" si="35"/>
        <v>6.238312479147202</v>
      </c>
      <c r="E572" s="4">
        <f t="shared" si="34"/>
        <v>1.7794368768848063</v>
      </c>
      <c r="F572" s="4">
        <f t="shared" si="36"/>
        <v>0.0017794368768848064</v>
      </c>
      <c r="H572" s="4">
        <f>SUM($F$10:F572)</f>
        <v>1.3921272897472396</v>
      </c>
    </row>
    <row r="573" spans="1:8" ht="12.75">
      <c r="A573" s="15">
        <v>0.563</v>
      </c>
      <c r="B573" s="4">
        <f t="shared" si="37"/>
        <v>0.8264568954277047</v>
      </c>
      <c r="C573" s="4">
        <f>B573*Imp!$A$18</f>
        <v>3.5028954544460293</v>
      </c>
      <c r="D573" s="4">
        <f t="shared" si="35"/>
        <v>6.222085700024306</v>
      </c>
      <c r="E573" s="4">
        <f t="shared" si="34"/>
        <v>1.7762693123275948</v>
      </c>
      <c r="F573" s="4">
        <f t="shared" si="36"/>
        <v>0.0017762693123275948</v>
      </c>
      <c r="H573" s="4">
        <f>SUM($F$10:F573)</f>
        <v>1.3939035590595672</v>
      </c>
    </row>
    <row r="574" spans="1:8" ht="12.75">
      <c r="A574" s="15">
        <v>0.564</v>
      </c>
      <c r="B574" s="4">
        <f t="shared" si="37"/>
        <v>0.8257747876994066</v>
      </c>
      <c r="C574" s="4">
        <f>B574*Imp!$A$18</f>
        <v>3.50000437558382</v>
      </c>
      <c r="D574" s="4">
        <f t="shared" si="35"/>
        <v>6.205859447925624</v>
      </c>
      <c r="E574" s="4">
        <f aca="true" t="shared" si="38" ref="E574:E637">D574/C574</f>
        <v>1.7731004827359544</v>
      </c>
      <c r="F574" s="4">
        <f t="shared" si="36"/>
        <v>0.0017731004827359544</v>
      </c>
      <c r="H574" s="4">
        <f>SUM($F$10:F574)</f>
        <v>1.3956766595423031</v>
      </c>
    </row>
    <row r="575" spans="1:8" ht="12.75">
      <c r="A575" s="15">
        <v>0.565</v>
      </c>
      <c r="B575" s="4">
        <f t="shared" si="37"/>
        <v>0.8250909040826957</v>
      </c>
      <c r="C575" s="4">
        <f>B575*Imp!$A$18</f>
        <v>3.497105769709031</v>
      </c>
      <c r="D575" s="4">
        <f t="shared" si="35"/>
        <v>6.189633836604224</v>
      </c>
      <c r="E575" s="4">
        <f t="shared" si="38"/>
        <v>1.7699304065141896</v>
      </c>
      <c r="F575" s="4">
        <f t="shared" si="36"/>
        <v>0.0017699304065141898</v>
      </c>
      <c r="H575" s="4">
        <f>SUM($F$10:F575)</f>
        <v>1.3974465899488173</v>
      </c>
    </row>
    <row r="576" spans="1:8" ht="12.75">
      <c r="A576" s="15">
        <v>0.566</v>
      </c>
      <c r="B576" s="4">
        <f t="shared" si="37"/>
        <v>0.8244052401580185</v>
      </c>
      <c r="C576" s="4">
        <f>B576*Imp!$A$18</f>
        <v>3.4941996180896093</v>
      </c>
      <c r="D576" s="4">
        <f t="shared" si="35"/>
        <v>6.173408979676659</v>
      </c>
      <c r="E576" s="4">
        <f t="shared" si="38"/>
        <v>1.7667591020606486</v>
      </c>
      <c r="F576" s="4">
        <f t="shared" si="36"/>
        <v>0.0017667591020606487</v>
      </c>
      <c r="H576" s="4">
        <f>SUM($F$10:F576)</f>
        <v>1.399213349050878</v>
      </c>
    </row>
    <row r="577" spans="1:8" ht="12.75">
      <c r="A577" s="15">
        <v>0.567</v>
      </c>
      <c r="B577" s="4">
        <f t="shared" si="37"/>
        <v>0.823717791479582</v>
      </c>
      <c r="C577" s="4">
        <f>B577*Imp!$A$18</f>
        <v>3.4912859018822884</v>
      </c>
      <c r="D577" s="4">
        <f t="shared" si="35"/>
        <v>6.157184990621606</v>
      </c>
      <c r="E577" s="4">
        <f t="shared" si="38"/>
        <v>1.7635865877675694</v>
      </c>
      <c r="F577" s="4">
        <f t="shared" si="36"/>
        <v>0.0017635865877675694</v>
      </c>
      <c r="H577" s="4">
        <f>SUM($F$10:F577)</f>
        <v>1.4009769356386457</v>
      </c>
    </row>
    <row r="578" spans="1:8" ht="12.75">
      <c r="A578" s="15">
        <v>0.568</v>
      </c>
      <c r="B578" s="4">
        <f t="shared" si="37"/>
        <v>0.8230285535751478</v>
      </c>
      <c r="C578" s="4">
        <f>B578*Imp!$A$18</f>
        <v>3.4883646021317127</v>
      </c>
      <c r="D578" s="4">
        <f t="shared" si="35"/>
        <v>6.140961982778472</v>
      </c>
      <c r="E578" s="4">
        <f t="shared" si="38"/>
        <v>1.7604128820209268</v>
      </c>
      <c r="F578" s="4">
        <f t="shared" si="36"/>
        <v>0.0017604128820209268</v>
      </c>
      <c r="H578" s="4">
        <f>SUM($F$10:F578)</f>
        <v>1.4027373485206667</v>
      </c>
    </row>
    <row r="579" spans="1:8" ht="12.75">
      <c r="A579" s="15">
        <v>0.569</v>
      </c>
      <c r="B579" s="4">
        <f t="shared" si="37"/>
        <v>0.8223375219458249</v>
      </c>
      <c r="C579" s="4">
        <f>B579*Imp!$A$18</f>
        <v>3.485435699769562</v>
      </c>
      <c r="D579" s="4">
        <f t="shared" si="35"/>
        <v>6.124740069346049</v>
      </c>
      <c r="E579" s="4">
        <f t="shared" si="38"/>
        <v>1.7572380032002837</v>
      </c>
      <c r="F579" s="4">
        <f t="shared" si="36"/>
        <v>0.0017572380032002837</v>
      </c>
      <c r="H579" s="4">
        <f>SUM($F$10:F579)</f>
        <v>1.404494586523867</v>
      </c>
    </row>
    <row r="580" spans="1:8" ht="12.75">
      <c r="A580" s="15">
        <v>0.57</v>
      </c>
      <c r="B580" s="4">
        <f t="shared" si="37"/>
        <v>0.8216446920658589</v>
      </c>
      <c r="C580" s="4">
        <f>B580*Imp!$A$18</f>
        <v>3.4824991756136576</v>
      </c>
      <c r="D580" s="4">
        <f t="shared" si="35"/>
        <v>6.108519363381108</v>
      </c>
      <c r="E580" s="4">
        <f t="shared" si="38"/>
        <v>1.7540619696786328</v>
      </c>
      <c r="F580" s="4">
        <f t="shared" si="36"/>
        <v>0.0017540619696786329</v>
      </c>
      <c r="H580" s="4">
        <f>SUM($F$10:F580)</f>
        <v>1.4062486484935455</v>
      </c>
    </row>
    <row r="581" spans="1:8" ht="12.75">
      <c r="A581" s="15">
        <v>0.571</v>
      </c>
      <c r="B581" s="4">
        <f t="shared" si="37"/>
        <v>0.8209500593824206</v>
      </c>
      <c r="C581" s="4">
        <f>B581*Imp!$A$18</f>
        <v>3.4795550103670645</v>
      </c>
      <c r="D581" s="4">
        <f t="shared" si="35"/>
        <v>6.092299977797034</v>
      </c>
      <c r="E581" s="4">
        <f t="shared" si="38"/>
        <v>1.750884799822247</v>
      </c>
      <c r="F581" s="4">
        <f t="shared" si="36"/>
        <v>0.001750884799822247</v>
      </c>
      <c r="H581" s="4">
        <f>SUM($F$10:F581)</f>
        <v>1.4079995332933677</v>
      </c>
    </row>
    <row r="582" spans="1:8" ht="12.75">
      <c r="A582" s="15">
        <v>0.572</v>
      </c>
      <c r="B582" s="4">
        <f t="shared" si="37"/>
        <v>0.8202536193153921</v>
      </c>
      <c r="C582" s="4">
        <f>B582*Imp!$A$18</f>
        <v>3.476603184617186</v>
      </c>
      <c r="D582" s="4">
        <f t="shared" si="35"/>
        <v>6.076082025362465</v>
      </c>
      <c r="E582" s="4">
        <f t="shared" si="38"/>
        <v>1.7477065119905282</v>
      </c>
      <c r="F582" s="4">
        <f t="shared" si="36"/>
        <v>0.0017477065119905282</v>
      </c>
      <c r="H582" s="4">
        <f>SUM($F$10:F582)</f>
        <v>1.4097472398053583</v>
      </c>
    </row>
    <row r="583" spans="1:8" ht="12.75">
      <c r="A583" s="15">
        <v>0.573</v>
      </c>
      <c r="B583" s="4">
        <f t="shared" si="37"/>
        <v>0.8195553672571488</v>
      </c>
      <c r="C583" s="4">
        <f>B583*Imp!$A$18</f>
        <v>3.47364367883484</v>
      </c>
      <c r="D583" s="4">
        <f t="shared" si="35"/>
        <v>6.059865618699888</v>
      </c>
      <c r="E583" s="4">
        <f t="shared" si="38"/>
        <v>1.7445271245358538</v>
      </c>
      <c r="F583" s="4">
        <f t="shared" si="36"/>
        <v>0.001744527124535854</v>
      </c>
      <c r="H583" s="4">
        <f>SUM($F$10:F583)</f>
        <v>1.411491766929894</v>
      </c>
    </row>
    <row r="584" spans="1:8" ht="12.75">
      <c r="A584" s="15">
        <v>0.574</v>
      </c>
      <c r="B584" s="4">
        <f t="shared" si="37"/>
        <v>0.8188552985723425</v>
      </c>
      <c r="C584" s="4">
        <f>B584*Imp!$A$18</f>
        <v>3.4706764733733393</v>
      </c>
      <c r="D584" s="4">
        <f t="shared" si="35"/>
        <v>6.043650870284287</v>
      </c>
      <c r="E584" s="4">
        <f t="shared" si="38"/>
        <v>1.7413466558034243</v>
      </c>
      <c r="F584" s="4">
        <f t="shared" si="36"/>
        <v>0.0017413466558034243</v>
      </c>
      <c r="H584" s="4">
        <f>SUM($F$10:F584)</f>
        <v>1.4132331135856975</v>
      </c>
    </row>
    <row r="585" spans="1:8" ht="12.75">
      <c r="A585" s="15">
        <v>0.575</v>
      </c>
      <c r="B585" s="4">
        <f t="shared" si="37"/>
        <v>0.8181534085976786</v>
      </c>
      <c r="C585" s="4">
        <f>B585*Imp!$A$18</f>
        <v>3.467701548467547</v>
      </c>
      <c r="D585" s="4">
        <f t="shared" si="35"/>
        <v>6.027437892441744</v>
      </c>
      <c r="E585" s="4">
        <f t="shared" si="38"/>
        <v>1.7381651241311125</v>
      </c>
      <c r="F585" s="4">
        <f t="shared" si="36"/>
        <v>0.0017381651241311126</v>
      </c>
      <c r="H585" s="4">
        <f>SUM($F$10:F585)</f>
        <v>1.4149712787098285</v>
      </c>
    </row>
    <row r="586" spans="1:8" ht="12.75">
      <c r="A586" s="15">
        <v>0.576</v>
      </c>
      <c r="B586" s="4">
        <f t="shared" si="37"/>
        <v>0.817449692641694</v>
      </c>
      <c r="C586" s="4">
        <f>B586*Imp!$A$18</f>
        <v>3.464718884232936</v>
      </c>
      <c r="D586" s="4">
        <f aca="true" t="shared" si="39" ref="D586:D649">BESSELI(C586,1)</f>
        <v>6.011226797348089</v>
      </c>
      <c r="E586" s="4">
        <f t="shared" si="38"/>
        <v>1.734982547849313</v>
      </c>
      <c r="F586" s="4">
        <f t="shared" si="36"/>
        <v>0.0017349825478493132</v>
      </c>
      <c r="H586" s="4">
        <f>SUM($F$10:F586)</f>
        <v>1.4167062612576777</v>
      </c>
    </row>
    <row r="587" spans="1:8" ht="12.75">
      <c r="A587" s="15">
        <v>0.577</v>
      </c>
      <c r="B587" s="4">
        <f t="shared" si="37"/>
        <v>0.8167441459845305</v>
      </c>
      <c r="C587" s="4">
        <f>B587*Imp!$A$18</f>
        <v>3.4617284606646286</v>
      </c>
      <c r="D587" s="4">
        <f t="shared" si="39"/>
        <v>5.995017697027491</v>
      </c>
      <c r="E587" s="4">
        <f t="shared" si="38"/>
        <v>1.7317989452807883</v>
      </c>
      <c r="F587" s="4">
        <f t="shared" si="36"/>
        <v>0.0017317989452807882</v>
      </c>
      <c r="H587" s="4">
        <f>SUM($F$10:F587)</f>
        <v>1.4184380602029585</v>
      </c>
    </row>
    <row r="588" spans="1:8" ht="12.75">
      <c r="A588" s="15">
        <v>0.578</v>
      </c>
      <c r="B588" s="4">
        <f t="shared" si="37"/>
        <v>0.8160367638777067</v>
      </c>
      <c r="C588" s="4">
        <f>B588*Imp!$A$18</f>
        <v>3.458730257636427</v>
      </c>
      <c r="D588" s="4">
        <f t="shared" si="39"/>
        <v>5.978810703351093</v>
      </c>
      <c r="E588" s="4">
        <f t="shared" si="38"/>
        <v>1.728614334740518</v>
      </c>
      <c r="F588" s="4">
        <f aca="true" t="shared" si="40" ref="F588:F651">E588*$A$11</f>
        <v>0.0017286143347405181</v>
      </c>
      <c r="H588" s="4">
        <f>SUM($F$10:F588)</f>
        <v>1.420166674537699</v>
      </c>
    </row>
    <row r="589" spans="1:8" ht="12.75">
      <c r="A589" s="15">
        <v>0.579</v>
      </c>
      <c r="B589" s="4">
        <f t="shared" si="37"/>
        <v>0.8153275415438878</v>
      </c>
      <c r="C589" s="4">
        <f>B589*Imp!$A$18</f>
        <v>3.455724254899841</v>
      </c>
      <c r="D589" s="4">
        <f t="shared" si="39"/>
        <v>5.962605928035637</v>
      </c>
      <c r="E589" s="4">
        <f t="shared" si="38"/>
        <v>1.7254287345355495</v>
      </c>
      <c r="F589" s="4">
        <f t="shared" si="40"/>
        <v>0.0017254287345355496</v>
      </c>
      <c r="H589" s="4">
        <f>SUM($F$10:F589)</f>
        <v>1.4218921032722347</v>
      </c>
    </row>
    <row r="590" spans="1:8" ht="12.75">
      <c r="A590" s="15">
        <v>0.58</v>
      </c>
      <c r="B590" s="4">
        <f t="shared" si="37"/>
        <v>0.8146164741766521</v>
      </c>
      <c r="C590" s="4">
        <f>B590*Imp!$A$18</f>
        <v>3.4527104320830975</v>
      </c>
      <c r="D590" s="4">
        <f t="shared" si="39"/>
        <v>5.9464034826420775</v>
      </c>
      <c r="E590" s="4">
        <f t="shared" si="38"/>
        <v>1.7222421629648448</v>
      </c>
      <c r="F590" s="4">
        <f t="shared" si="40"/>
        <v>0.0017222421629648449</v>
      </c>
      <c r="H590" s="4">
        <f>SUM($F$10:F590)</f>
        <v>1.4236143454351995</v>
      </c>
    </row>
    <row r="591" spans="1:8" ht="12.75">
      <c r="A591" s="15">
        <v>0.581</v>
      </c>
      <c r="B591" s="4">
        <f t="shared" si="37"/>
        <v>0.8139035569402556</v>
      </c>
      <c r="C591" s="4">
        <f>B591*Imp!$A$18</f>
        <v>3.4496887686901423</v>
      </c>
      <c r="D591" s="4">
        <f t="shared" si="39"/>
        <v>5.9302034785742</v>
      </c>
      <c r="E591" s="4">
        <f t="shared" si="38"/>
        <v>1.7190546383191307</v>
      </c>
      <c r="F591" s="4">
        <f t="shared" si="40"/>
        <v>0.0017190546383191309</v>
      </c>
      <c r="H591" s="4">
        <f>SUM($F$10:F591)</f>
        <v>1.4253334000735187</v>
      </c>
    </row>
    <row r="592" spans="1:8" ht="12.75">
      <c r="A592" s="15">
        <v>0.582</v>
      </c>
      <c r="B592" s="4">
        <f t="shared" si="37"/>
        <v>0.8131887849693944</v>
      </c>
      <c r="C592" s="4">
        <f>B592*Imp!$A$18</f>
        <v>3.4466592440996315</v>
      </c>
      <c r="D592" s="4">
        <f t="shared" si="39"/>
        <v>5.914006027077248</v>
      </c>
      <c r="E592" s="4">
        <f t="shared" si="38"/>
        <v>1.7158661788807497</v>
      </c>
      <c r="F592" s="4">
        <f t="shared" si="40"/>
        <v>0.0017158661788807498</v>
      </c>
      <c r="H592" s="4">
        <f>SUM($F$10:F592)</f>
        <v>1.4270492662523995</v>
      </c>
    </row>
    <row r="593" spans="1:8" ht="12.75">
      <c r="A593" s="15">
        <v>0.583</v>
      </c>
      <c r="B593" s="4">
        <f t="shared" si="37"/>
        <v>0.8124721533689633</v>
      </c>
      <c r="C593" s="4">
        <f>B593*Imp!$A$18</f>
        <v>3.4436218375639123</v>
      </c>
      <c r="D593" s="4">
        <f t="shared" si="39"/>
        <v>5.897811239236532</v>
      </c>
      <c r="E593" s="4">
        <f t="shared" si="38"/>
        <v>1.7126768029235064</v>
      </c>
      <c r="F593" s="4">
        <f t="shared" si="40"/>
        <v>0.0017126768029235065</v>
      </c>
      <c r="H593" s="4">
        <f>SUM($F$10:F593)</f>
        <v>1.428761943055323</v>
      </c>
    </row>
    <row r="594" spans="1:8" ht="12.75">
      <c r="A594" s="15">
        <v>0.584</v>
      </c>
      <c r="B594" s="4">
        <f t="shared" si="37"/>
        <v>0.8117536572138127</v>
      </c>
      <c r="C594" s="4">
        <f>B594*Imp!$A$18</f>
        <v>3.440576528207988</v>
      </c>
      <c r="D594" s="4">
        <f t="shared" si="39"/>
        <v>5.881619225976034</v>
      </c>
      <c r="E594" s="4">
        <f t="shared" si="38"/>
        <v>1.7094865287125163</v>
      </c>
      <c r="F594" s="4">
        <f t="shared" si="40"/>
        <v>0.0017094865287125163</v>
      </c>
      <c r="H594" s="4">
        <f>SUM($F$10:F594)</f>
        <v>1.4304714295840355</v>
      </c>
    </row>
    <row r="595" spans="1:8" ht="12.75">
      <c r="A595" s="15">
        <v>0.585</v>
      </c>
      <c r="B595" s="4">
        <f t="shared" si="37"/>
        <v>0.8110332915485036</v>
      </c>
      <c r="C595" s="4">
        <f>B595*Imp!$A$18</f>
        <v>3.4375232950284835</v>
      </c>
      <c r="D595" s="4">
        <f t="shared" si="39"/>
        <v>5.865430098057062</v>
      </c>
      <c r="E595" s="4">
        <f t="shared" si="38"/>
        <v>1.7062953745040614</v>
      </c>
      <c r="F595" s="4">
        <f t="shared" si="40"/>
        <v>0.0017062953745040615</v>
      </c>
      <c r="H595" s="4">
        <f>SUM($F$10:F595)</f>
        <v>1.4321777249585395</v>
      </c>
    </row>
    <row r="596" spans="1:8" ht="12.75">
      <c r="A596" s="15">
        <v>0.586</v>
      </c>
      <c r="B596" s="4">
        <f t="shared" si="37"/>
        <v>0.8103110513870584</v>
      </c>
      <c r="C596" s="4">
        <f>B596*Imp!$A$18</f>
        <v>3.4344621168925866</v>
      </c>
      <c r="D596" s="4">
        <f t="shared" si="39"/>
        <v>5.849243966076834</v>
      </c>
      <c r="E596" s="4">
        <f t="shared" si="38"/>
        <v>1.7031033585454365</v>
      </c>
      <c r="F596" s="4">
        <f t="shared" si="40"/>
        <v>0.0017031033585454365</v>
      </c>
      <c r="H596" s="4">
        <f>SUM($F$10:F596)</f>
        <v>1.433880828317085</v>
      </c>
    </row>
    <row r="597" spans="1:8" ht="12.75">
      <c r="A597" s="15">
        <v>0.587</v>
      </c>
      <c r="B597" s="4">
        <f t="shared" si="37"/>
        <v>0.80958693171271</v>
      </c>
      <c r="C597" s="4">
        <f>B597*Imp!$A$18</f>
        <v>3.431392972536985</v>
      </c>
      <c r="D597" s="4">
        <f t="shared" si="39"/>
        <v>5.833060940467097</v>
      </c>
      <c r="E597" s="4">
        <f t="shared" si="38"/>
        <v>1.6999104990747969</v>
      </c>
      <c r="F597" s="4">
        <f t="shared" si="40"/>
        <v>0.001699910499074797</v>
      </c>
      <c r="H597" s="4">
        <f>SUM($F$10:F597)</f>
        <v>1.4355807388161597</v>
      </c>
    </row>
    <row r="598" spans="1:8" ht="12.75">
      <c r="A598" s="15">
        <v>0.588</v>
      </c>
      <c r="B598" s="4">
        <f t="shared" si="37"/>
        <v>0.8088609274776475</v>
      </c>
      <c r="C598" s="4">
        <f>B598*Imp!$A$18</f>
        <v>3.4283158405667895</v>
      </c>
      <c r="D598" s="4">
        <f t="shared" si="39"/>
        <v>5.816881131492747</v>
      </c>
      <c r="E598" s="4">
        <f t="shared" si="38"/>
        <v>1.6967168143210123</v>
      </c>
      <c r="F598" s="4">
        <f t="shared" si="40"/>
        <v>0.0016967168143210123</v>
      </c>
      <c r="H598" s="4">
        <f>SUM($F$10:F598)</f>
        <v>1.4372774556304806</v>
      </c>
    </row>
    <row r="599" spans="1:8" ht="12.75">
      <c r="A599" s="15">
        <v>0.589</v>
      </c>
      <c r="B599" s="4">
        <f aca="true" t="shared" si="41" ref="B599:B662">SQRT(1-A599^2)</f>
        <v>0.8081330336027602</v>
      </c>
      <c r="C599" s="4">
        <f>B599*Imp!$A$18</f>
        <v>3.4252306994544486</v>
      </c>
      <c r="D599" s="4">
        <f t="shared" si="39"/>
        <v>5.800704649250444</v>
      </c>
      <c r="E599" s="4">
        <f t="shared" si="38"/>
        <v>1.6935223225035172</v>
      </c>
      <c r="F599" s="4">
        <f t="shared" si="40"/>
        <v>0.0016935223225035172</v>
      </c>
      <c r="H599" s="4">
        <f>SUM($F$10:F599)</f>
        <v>1.438970977952984</v>
      </c>
    </row>
    <row r="600" spans="1:8" ht="12.75">
      <c r="A600" s="15">
        <v>0.59</v>
      </c>
      <c r="B600" s="4">
        <f t="shared" si="41"/>
        <v>0.8074032449773781</v>
      </c>
      <c r="C600" s="4">
        <f>B600*Imp!$A$18</f>
        <v>3.422137527538647</v>
      </c>
      <c r="D600" s="4">
        <f t="shared" si="39"/>
        <v>5.784531603667227</v>
      </c>
      <c r="E600" s="4">
        <f t="shared" si="38"/>
        <v>1.690327041832161</v>
      </c>
      <c r="F600" s="4">
        <f t="shared" si="40"/>
        <v>0.001690327041832161</v>
      </c>
      <c r="H600" s="4">
        <f>SUM($F$10:F600)</f>
        <v>1.4406613049948163</v>
      </c>
    </row>
    <row r="601" spans="1:8" ht="12.75">
      <c r="A601" s="15">
        <v>0.591</v>
      </c>
      <c r="B601" s="4">
        <f t="shared" si="41"/>
        <v>0.8066715564590089</v>
      </c>
      <c r="C601" s="4">
        <f>B601*Imp!$A$18</f>
        <v>3.419036303023194</v>
      </c>
      <c r="D601" s="4">
        <f t="shared" si="39"/>
        <v>5.768362104499101</v>
      </c>
      <c r="E601" s="4">
        <f t="shared" si="38"/>
        <v>1.687130990507055</v>
      </c>
      <c r="F601" s="4">
        <f t="shared" si="40"/>
        <v>0.001687130990507055</v>
      </c>
      <c r="H601" s="4">
        <f>SUM($F$10:F601)</f>
        <v>1.4423484359853234</v>
      </c>
    </row>
    <row r="602" spans="1:8" ht="12.75">
      <c r="A602" s="15">
        <v>0.592</v>
      </c>
      <c r="B602" s="4">
        <f t="shared" si="41"/>
        <v>0.8059379628730738</v>
      </c>
      <c r="C602" s="4">
        <f>B602*Imp!$A$18</f>
        <v>3.4159270039759</v>
      </c>
      <c r="D602" s="4">
        <f t="shared" si="39"/>
        <v>5.752196261329687</v>
      </c>
      <c r="E602" s="4">
        <f t="shared" si="38"/>
        <v>1.683934186718432</v>
      </c>
      <c r="F602" s="4">
        <f t="shared" si="40"/>
        <v>0.0016839341867184322</v>
      </c>
      <c r="H602" s="4">
        <f>SUM($F$10:F602)</f>
        <v>1.444032370172042</v>
      </c>
    </row>
    <row r="603" spans="1:8" ht="12.75">
      <c r="A603" s="15">
        <v>0.593</v>
      </c>
      <c r="B603" s="4">
        <f t="shared" si="41"/>
        <v>0.8052024590126386</v>
      </c>
      <c r="C603" s="4">
        <f>B603*Imp!$A$18</f>
        <v>3.41280960832744</v>
      </c>
      <c r="D603" s="4">
        <f t="shared" si="39"/>
        <v>5.736034183568791</v>
      </c>
      <c r="E603" s="4">
        <f t="shared" si="38"/>
        <v>1.680736648646487</v>
      </c>
      <c r="F603" s="4">
        <f t="shared" si="40"/>
        <v>0.001680736648646487</v>
      </c>
      <c r="H603" s="4">
        <f>SUM($F$10:F603)</f>
        <v>1.4457131068206883</v>
      </c>
    </row>
    <row r="604" spans="1:8" ht="12.75">
      <c r="A604" s="15">
        <v>0.594</v>
      </c>
      <c r="B604" s="4">
        <f t="shared" si="41"/>
        <v>0.8044650396381436</v>
      </c>
      <c r="C604" s="4">
        <f>B604*Imp!$A$18</f>
        <v>3.4096840938702075</v>
      </c>
      <c r="D604" s="4">
        <f t="shared" si="39"/>
        <v>5.719875980451051</v>
      </c>
      <c r="E604" s="4">
        <f t="shared" si="38"/>
        <v>1.6775383944612385</v>
      </c>
      <c r="F604" s="4">
        <f t="shared" si="40"/>
        <v>0.0016775383944612385</v>
      </c>
      <c r="H604" s="4">
        <f>SUM($F$10:F604)</f>
        <v>1.4473906452151495</v>
      </c>
    </row>
    <row r="605" spans="1:8" ht="12.75">
      <c r="A605" s="15">
        <v>0.595</v>
      </c>
      <c r="B605" s="4">
        <f t="shared" si="41"/>
        <v>0.8037256994771288</v>
      </c>
      <c r="C605" s="4">
        <f>B605*Imp!$A$18</f>
        <v>3.4065504382571485</v>
      </c>
      <c r="D605" s="4">
        <f t="shared" si="39"/>
        <v>5.70372176103451</v>
      </c>
      <c r="E605" s="4">
        <f t="shared" si="38"/>
        <v>1.6743394423223732</v>
      </c>
      <c r="F605" s="4">
        <f t="shared" si="40"/>
        <v>0.0016743394423223731</v>
      </c>
      <c r="H605" s="4">
        <f>SUM($F$10:F605)</f>
        <v>1.449064984657472</v>
      </c>
    </row>
    <row r="606" spans="1:8" ht="12.75">
      <c r="A606" s="15">
        <v>0.596</v>
      </c>
      <c r="B606" s="4">
        <f t="shared" si="41"/>
        <v>0.8029844332239574</v>
      </c>
      <c r="C606" s="4">
        <f>B606*Imp!$A$18</f>
        <v>3.4034086190005923</v>
      </c>
      <c r="D606" s="4">
        <f t="shared" si="39"/>
        <v>5.6875716341992435</v>
      </c>
      <c r="E606" s="4">
        <f t="shared" si="38"/>
        <v>1.6711398103790998</v>
      </c>
      <c r="F606" s="4">
        <f t="shared" si="40"/>
        <v>0.0016711398103790999</v>
      </c>
      <c r="H606" s="4">
        <f>SUM($F$10:F606)</f>
        <v>1.450736124467851</v>
      </c>
    </row>
    <row r="607" spans="1:8" ht="12.75">
      <c r="A607" s="15">
        <v>0.597</v>
      </c>
      <c r="B607" s="4">
        <f t="shared" si="41"/>
        <v>0.8022412355395352</v>
      </c>
      <c r="C607" s="4">
        <f>B607*Imp!$A$18</f>
        <v>3.40025861347106</v>
      </c>
      <c r="D607" s="4">
        <f t="shared" si="39"/>
        <v>5.671425708645954</v>
      </c>
      <c r="E607" s="4">
        <f t="shared" si="38"/>
        <v>1.667939516770001</v>
      </c>
      <c r="F607" s="4">
        <f t="shared" si="40"/>
        <v>0.0016679395167700012</v>
      </c>
      <c r="H607" s="4">
        <f>SUM($F$10:F607)</f>
        <v>1.452404063984621</v>
      </c>
    </row>
    <row r="608" spans="1:8" ht="12.75">
      <c r="A608" s="15">
        <v>0.598</v>
      </c>
      <c r="B608" s="4">
        <f t="shared" si="41"/>
        <v>0.8014961010510282</v>
      </c>
      <c r="C608" s="4">
        <f>B608*Imp!$A$18</f>
        <v>3.3971003988960686</v>
      </c>
      <c r="D608" s="4">
        <f t="shared" si="39"/>
        <v>5.655284092894581</v>
      </c>
      <c r="E608" s="4">
        <f t="shared" si="38"/>
        <v>1.664738579622886</v>
      </c>
      <c r="F608" s="4">
        <f t="shared" si="40"/>
        <v>0.001664738579622886</v>
      </c>
      <c r="H608" s="4">
        <f>SUM($F$10:F608)</f>
        <v>1.4540688025642439</v>
      </c>
    </row>
    <row r="609" spans="1:8" ht="12.75">
      <c r="A609" s="15">
        <v>0.599</v>
      </c>
      <c r="B609" s="4">
        <f t="shared" si="41"/>
        <v>0.8007490243515755</v>
      </c>
      <c r="C609" s="4">
        <f>B609*Imp!$A$18</f>
        <v>3.3939339523589127</v>
      </c>
      <c r="D609" s="4">
        <f t="shared" si="39"/>
        <v>5.639146895282907</v>
      </c>
      <c r="E609" s="4">
        <f t="shared" si="38"/>
        <v>1.6615370170546442</v>
      </c>
      <c r="F609" s="4">
        <f t="shared" si="40"/>
        <v>0.0016615370170546442</v>
      </c>
      <c r="H609" s="4">
        <f>SUM($F$10:F609)</f>
        <v>1.4557303395812986</v>
      </c>
    </row>
    <row r="610" spans="1:8" ht="12.75">
      <c r="A610" s="15">
        <v>0.6</v>
      </c>
      <c r="B610" s="4">
        <f t="shared" si="41"/>
        <v>0.8</v>
      </c>
      <c r="C610" s="4">
        <f>B610*Imp!$A$18</f>
        <v>3.3907592507974416</v>
      </c>
      <c r="D610" s="4">
        <f t="shared" si="39"/>
        <v>5.623014223965146</v>
      </c>
      <c r="E610" s="4">
        <f t="shared" si="38"/>
        <v>1.6583348471710935</v>
      </c>
      <c r="F610" s="4">
        <f t="shared" si="40"/>
        <v>0.0016583348471710935</v>
      </c>
      <c r="H610" s="4">
        <f>SUM($F$10:F610)</f>
        <v>1.4573886744284696</v>
      </c>
    </row>
    <row r="611" spans="1:8" ht="12.75">
      <c r="A611" s="15">
        <v>0.601</v>
      </c>
      <c r="B611" s="4">
        <f t="shared" si="41"/>
        <v>0.7992490225205158</v>
      </c>
      <c r="C611" s="4">
        <f>B611*Imp!$A$18</f>
        <v>3.387576271002814</v>
      </c>
      <c r="D611" s="4">
        <f t="shared" si="39"/>
        <v>5.606886186910549</v>
      </c>
      <c r="E611" s="4">
        <f t="shared" si="38"/>
        <v>1.6551320880668345</v>
      </c>
      <c r="F611" s="4">
        <f t="shared" si="40"/>
        <v>0.0016551320880668346</v>
      </c>
      <c r="H611" s="4">
        <f>SUM($F$10:F611)</f>
        <v>1.4590438065165365</v>
      </c>
    </row>
    <row r="612" spans="1:8" ht="12.75">
      <c r="A612" s="15">
        <v>0.602</v>
      </c>
      <c r="B612" s="4">
        <f t="shared" si="41"/>
        <v>0.798496086402432</v>
      </c>
      <c r="C612" s="4">
        <f>B612*Imp!$A$18</f>
        <v>3.384384989618249</v>
      </c>
      <c r="D612" s="4">
        <f t="shared" si="39"/>
        <v>5.590762891902018</v>
      </c>
      <c r="E612" s="4">
        <f t="shared" si="38"/>
        <v>1.6519287578251087</v>
      </c>
      <c r="F612" s="4">
        <f t="shared" si="40"/>
        <v>0.0016519287578251089</v>
      </c>
      <c r="H612" s="4">
        <f>SUM($F$10:F612)</f>
        <v>1.4606957352743617</v>
      </c>
    </row>
    <row r="613" spans="1:8" ht="12.75">
      <c r="A613" s="15">
        <v>0.603</v>
      </c>
      <c r="B613" s="4">
        <f t="shared" si="41"/>
        <v>0.7977411860998528</v>
      </c>
      <c r="C613" s="4">
        <f>B613*Imp!$A$18</f>
        <v>3.381185383137749</v>
      </c>
      <c r="D613" s="4">
        <f t="shared" si="39"/>
        <v>5.574644446534668</v>
      </c>
      <c r="E613" s="4">
        <f t="shared" si="38"/>
        <v>1.6487248745176413</v>
      </c>
      <c r="F613" s="4">
        <f t="shared" si="40"/>
        <v>0.0016487248745176413</v>
      </c>
      <c r="H613" s="4">
        <f>SUM($F$10:F613)</f>
        <v>1.4623444601488793</v>
      </c>
    </row>
    <row r="614" spans="1:8" ht="12.75">
      <c r="A614" s="15">
        <v>0.604</v>
      </c>
      <c r="B614" s="4">
        <f t="shared" si="41"/>
        <v>0.7969843160313759</v>
      </c>
      <c r="C614" s="4">
        <f>B614*Imp!$A$18</f>
        <v>3.377977427904824</v>
      </c>
      <c r="D614" s="4">
        <f t="shared" si="39"/>
        <v>5.5585309582144635</v>
      </c>
      <c r="E614" s="4">
        <f t="shared" si="38"/>
        <v>1.645520456204504</v>
      </c>
      <c r="F614" s="4">
        <f t="shared" si="40"/>
        <v>0.001645520456204504</v>
      </c>
      <c r="H614" s="4">
        <f>SUM($F$10:F614)</f>
        <v>1.4639899806050838</v>
      </c>
    </row>
    <row r="615" spans="1:8" ht="12.75">
      <c r="A615" s="15">
        <v>0.605</v>
      </c>
      <c r="B615" s="4">
        <f t="shared" si="41"/>
        <v>0.7962254705797849</v>
      </c>
      <c r="C615" s="4">
        <f>B615*Imp!$A$18</f>
        <v>3.3747611001111895</v>
      </c>
      <c r="D615" s="4">
        <f t="shared" si="39"/>
        <v>5.542422534156787</v>
      </c>
      <c r="E615" s="4">
        <f t="shared" si="38"/>
        <v>1.6423155209339646</v>
      </c>
      <c r="F615" s="4">
        <f t="shared" si="40"/>
        <v>0.0016423155209339647</v>
      </c>
      <c r="H615" s="4">
        <f>SUM($F$10:F615)</f>
        <v>1.4656322961260178</v>
      </c>
    </row>
    <row r="616" spans="1:8" ht="12.75">
      <c r="A616" s="15">
        <v>0.606</v>
      </c>
      <c r="B616" s="4">
        <f t="shared" si="41"/>
        <v>0.7954646440917409</v>
      </c>
      <c r="C616" s="4">
        <f>B616*Imp!$A$18</f>
        <v>3.371536375795456</v>
      </c>
      <c r="D616" s="4">
        <f t="shared" si="39"/>
        <v>5.5263192813850415</v>
      </c>
      <c r="E616" s="4">
        <f t="shared" si="38"/>
        <v>1.6391100867423392</v>
      </c>
      <c r="F616" s="4">
        <f t="shared" si="40"/>
        <v>0.0016391100867423393</v>
      </c>
      <c r="H616" s="4">
        <f>SUM($F$10:F616)</f>
        <v>1.46727140621276</v>
      </c>
    </row>
    <row r="617" spans="1:8" ht="12.75">
      <c r="A617" s="15">
        <v>0.607</v>
      </c>
      <c r="B617" s="4">
        <f t="shared" si="41"/>
        <v>0.7947018308774682</v>
      </c>
      <c r="C617" s="4">
        <f>B617*Imp!$A$18</f>
        <v>3.3683032308417986</v>
      </c>
      <c r="D617" s="4">
        <f t="shared" si="39"/>
        <v>5.510221306729226</v>
      </c>
      <c r="E617" s="4">
        <f t="shared" si="38"/>
        <v>1.635904171653846</v>
      </c>
      <c r="F617" s="4">
        <f t="shared" si="40"/>
        <v>0.0016359041716538462</v>
      </c>
      <c r="H617" s="4">
        <f>SUM($F$10:F617)</f>
        <v>1.468907310384414</v>
      </c>
    </row>
    <row r="618" spans="1:8" ht="12.75">
      <c r="A618" s="15">
        <v>0.608</v>
      </c>
      <c r="B618" s="4">
        <f t="shared" si="41"/>
        <v>0.7939370252104382</v>
      </c>
      <c r="C618" s="4">
        <f>B618*Imp!$A$18</f>
        <v>3.3650616409786185</v>
      </c>
      <c r="D618" s="4">
        <f t="shared" si="39"/>
        <v>5.494128716824553</v>
      </c>
      <c r="E618" s="4">
        <f t="shared" si="38"/>
        <v>1.6326977936804643</v>
      </c>
      <c r="F618" s="4">
        <f t="shared" si="40"/>
        <v>0.0016326977936804642</v>
      </c>
      <c r="H618" s="4">
        <f>SUM($F$10:F618)</f>
        <v>1.4705400081780944</v>
      </c>
    </row>
    <row r="619" spans="1:8" ht="12.75">
      <c r="A619" s="15">
        <v>0.609</v>
      </c>
      <c r="B619" s="4">
        <f t="shared" si="41"/>
        <v>0.7931702213270491</v>
      </c>
      <c r="C619" s="4">
        <f>B619*Imp!$A$18</f>
        <v>3.361811581777182</v>
      </c>
      <c r="D619" s="4">
        <f t="shared" si="39"/>
        <v>5.478041618110016</v>
      </c>
      <c r="E619" s="4">
        <f t="shared" si="38"/>
        <v>1.6294909708217835</v>
      </c>
      <c r="F619" s="4">
        <f t="shared" si="40"/>
        <v>0.0016294909708217836</v>
      </c>
      <c r="H619" s="4">
        <f>SUM($F$10:F619)</f>
        <v>1.4721694991489163</v>
      </c>
    </row>
    <row r="620" spans="1:8" ht="12.75">
      <c r="A620" s="15">
        <v>0.61</v>
      </c>
      <c r="B620" s="4">
        <f t="shared" si="41"/>
        <v>0.7924014134263012</v>
      </c>
      <c r="C620" s="4">
        <f>B620*Imp!$A$18</f>
        <v>3.3585530286502485</v>
      </c>
      <c r="D620" s="4">
        <f t="shared" si="39"/>
        <v>5.461960116826973</v>
      </c>
      <c r="E620" s="4">
        <f t="shared" si="38"/>
        <v>1.6262837210648575</v>
      </c>
      <c r="F620" s="4">
        <f t="shared" si="40"/>
        <v>0.0016262837210648576</v>
      </c>
      <c r="H620" s="4">
        <f>SUM($F$10:F620)</f>
        <v>1.473795782869981</v>
      </c>
    </row>
    <row r="621" spans="1:8" ht="12.75">
      <c r="A621" s="15">
        <v>0.611</v>
      </c>
      <c r="B621" s="4">
        <f t="shared" si="41"/>
        <v>0.79163059566947</v>
      </c>
      <c r="C621" s="4">
        <f>B621*Imp!$A$18</f>
        <v>3.3552859568506808</v>
      </c>
      <c r="D621" s="4">
        <f t="shared" si="39"/>
        <v>5.4458843190177495</v>
      </c>
      <c r="E621" s="4">
        <f t="shared" si="38"/>
        <v>1.623076062384064</v>
      </c>
      <c r="F621" s="4">
        <f t="shared" si="40"/>
        <v>0.001623076062384064</v>
      </c>
      <c r="H621" s="4">
        <f>SUM($F$10:F621)</f>
        <v>1.4754188589323651</v>
      </c>
    </row>
    <row r="622" spans="1:8" ht="12.75">
      <c r="A622" s="15">
        <v>0.612</v>
      </c>
      <c r="B622" s="4">
        <f t="shared" si="41"/>
        <v>0.790857762179774</v>
      </c>
      <c r="C622" s="4">
        <f>B622*Imp!$A$18</f>
        <v>3.3520103414700393</v>
      </c>
      <c r="D622" s="4">
        <f t="shared" si="39"/>
        <v>5.429814330524197</v>
      </c>
      <c r="E622" s="4">
        <f t="shared" si="38"/>
        <v>1.6198680127409533</v>
      </c>
      <c r="F622" s="4">
        <f t="shared" si="40"/>
        <v>0.0016198680127409533</v>
      </c>
      <c r="H622" s="4">
        <f>SUM($F$10:F622)</f>
        <v>1.4770387269451062</v>
      </c>
    </row>
    <row r="623" spans="1:8" ht="12.75">
      <c r="A623" s="15">
        <v>0.613</v>
      </c>
      <c r="B623" s="4">
        <f t="shared" si="41"/>
        <v>0.7900829070420394</v>
      </c>
      <c r="C623" s="4">
        <f>B623*Imp!$A$18</f>
        <v>3.3487261574371625</v>
      </c>
      <c r="D623" s="4">
        <f t="shared" si="39"/>
        <v>5.413750256986297</v>
      </c>
      <c r="E623" s="4">
        <f t="shared" si="38"/>
        <v>1.6166595900841092</v>
      </c>
      <c r="F623" s="4">
        <f t="shared" si="40"/>
        <v>0.0016166595900841093</v>
      </c>
      <c r="H623" s="4">
        <f>SUM($F$10:F623)</f>
        <v>1.4786553865351904</v>
      </c>
    </row>
    <row r="624" spans="1:8" ht="12.75">
      <c r="A624" s="15">
        <v>0.614</v>
      </c>
      <c r="B624" s="4">
        <f t="shared" si="41"/>
        <v>0.7893060243023614</v>
      </c>
      <c r="C624" s="4">
        <f>B624*Imp!$A$18</f>
        <v>3.3454333795167277</v>
      </c>
      <c r="D624" s="4">
        <f t="shared" si="39"/>
        <v>5.397692203840723</v>
      </c>
      <c r="E624" s="4">
        <f t="shared" si="38"/>
        <v>1.6134508123489995</v>
      </c>
      <c r="F624" s="4">
        <f t="shared" si="40"/>
        <v>0.0016134508123489995</v>
      </c>
      <c r="H624" s="4">
        <f>SUM($F$10:F624)</f>
        <v>1.4802688373475394</v>
      </c>
    </row>
    <row r="625" spans="1:8" ht="12.75">
      <c r="A625" s="15">
        <v>0.615</v>
      </c>
      <c r="B625" s="4">
        <f t="shared" si="41"/>
        <v>0.7885271079677604</v>
      </c>
      <c r="C625" s="4">
        <f>B625*Imp!$A$18</f>
        <v>3.3421319823077953</v>
      </c>
      <c r="D625" s="4">
        <f t="shared" si="39"/>
        <v>5.38164027631942</v>
      </c>
      <c r="E625" s="4">
        <f t="shared" si="38"/>
        <v>1.610241697457834</v>
      </c>
      <c r="F625" s="4">
        <f t="shared" si="40"/>
        <v>0.001610241697457834</v>
      </c>
      <c r="H625" s="4">
        <f>SUM($F$10:F625)</f>
        <v>1.4818790790449974</v>
      </c>
    </row>
    <row r="626" spans="1:8" ht="12.75">
      <c r="A626" s="15">
        <v>0.616</v>
      </c>
      <c r="B626" s="4">
        <f t="shared" si="41"/>
        <v>0.787746152005835</v>
      </c>
      <c r="C626" s="4">
        <f>B626*Imp!$A$18</f>
        <v>3.3388219402423407</v>
      </c>
      <c r="D626" s="4">
        <f t="shared" si="39"/>
        <v>5.365594579448181</v>
      </c>
      <c r="E626" s="4">
        <f t="shared" si="38"/>
        <v>1.6070322633194185</v>
      </c>
      <c r="F626" s="4">
        <f t="shared" si="40"/>
        <v>0.0016070322633194186</v>
      </c>
      <c r="H626" s="4">
        <f>SUM($F$10:F626)</f>
        <v>1.4834861113083169</v>
      </c>
    </row>
    <row r="627" spans="1:8" ht="12.75">
      <c r="A627" s="15">
        <v>0.617</v>
      </c>
      <c r="B627" s="4">
        <f t="shared" si="41"/>
        <v>0.786963150344411</v>
      </c>
      <c r="C627" s="4">
        <f>B627*Imp!$A$18</f>
        <v>3.3355032275837617</v>
      </c>
      <c r="D627" s="4">
        <f t="shared" si="39"/>
        <v>5.3495552180452215</v>
      </c>
      <c r="E627" s="4">
        <f t="shared" si="38"/>
        <v>1.6038225278290132</v>
      </c>
      <c r="F627" s="4">
        <f t="shared" si="40"/>
        <v>0.0016038225278290133</v>
      </c>
      <c r="H627" s="4">
        <f>SUM($F$10:F627)</f>
        <v>1.4850899338361458</v>
      </c>
    </row>
    <row r="628" spans="1:8" ht="12.75">
      <c r="A628" s="15">
        <v>0.618</v>
      </c>
      <c r="B628" s="4">
        <f t="shared" si="41"/>
        <v>0.7861780968711861</v>
      </c>
      <c r="C628" s="4">
        <f>B628*Imp!$A$18</f>
        <v>3.3321758184253767</v>
      </c>
      <c r="D628" s="4">
        <f t="shared" si="39"/>
        <v>5.333522296719747</v>
      </c>
      <c r="E628" s="4">
        <f t="shared" si="38"/>
        <v>1.600612508868187</v>
      </c>
      <c r="F628" s="4">
        <f t="shared" si="40"/>
        <v>0.0016006125088681871</v>
      </c>
      <c r="H628" s="4">
        <f>SUM($F$10:F628)</f>
        <v>1.486690546345014</v>
      </c>
    </row>
    <row r="629" spans="1:8" ht="12.75">
      <c r="A629" s="15">
        <v>0.619</v>
      </c>
      <c r="B629" s="4">
        <f t="shared" si="41"/>
        <v>0.78539098543337</v>
      </c>
      <c r="C629" s="4">
        <f>B629*Imp!$A$18</f>
        <v>3.3288396866888976</v>
      </c>
      <c r="D629" s="4">
        <f t="shared" si="39"/>
        <v>5.317495919870517</v>
      </c>
      <c r="E629" s="4">
        <f t="shared" si="38"/>
        <v>1.5974022243046733</v>
      </c>
      <c r="F629" s="4">
        <f t="shared" si="40"/>
        <v>0.0015974022243046733</v>
      </c>
      <c r="H629" s="4">
        <f>SUM($F$10:F629)</f>
        <v>1.4882879485693186</v>
      </c>
    </row>
    <row r="630" spans="1:8" ht="12.75">
      <c r="A630" s="15">
        <v>0.62</v>
      </c>
      <c r="B630" s="4">
        <f t="shared" si="41"/>
        <v>0.7846018098373212</v>
      </c>
      <c r="C630" s="4">
        <f>B630*Imp!$A$18</f>
        <v>3.3254948061228897</v>
      </c>
      <c r="D630" s="4">
        <f t="shared" si="39"/>
        <v>5.301476191684411</v>
      </c>
      <c r="E630" s="4">
        <f t="shared" si="38"/>
        <v>1.5941916919922265</v>
      </c>
      <c r="F630" s="4">
        <f t="shared" si="40"/>
        <v>0.0015941916919922266</v>
      </c>
      <c r="H630" s="4">
        <f>SUM($F$10:F630)</f>
        <v>1.4898821402613107</v>
      </c>
    </row>
    <row r="631" spans="1:8" ht="12.75">
      <c r="A631" s="15">
        <v>0.621</v>
      </c>
      <c r="B631" s="4">
        <f t="shared" si="41"/>
        <v>0.7838105638481788</v>
      </c>
      <c r="C631" s="4">
        <f>B631*Imp!$A$18</f>
        <v>3.3221411503012135</v>
      </c>
      <c r="D631" s="4">
        <f t="shared" si="39"/>
        <v>5.285463216135003</v>
      </c>
      <c r="E631" s="4">
        <f t="shared" si="38"/>
        <v>1.590980929770482</v>
      </c>
      <c r="F631" s="4">
        <f t="shared" si="40"/>
        <v>0.001590980929770482</v>
      </c>
      <c r="H631" s="4">
        <f>SUM($F$10:F631)</f>
        <v>1.4914731211910812</v>
      </c>
    </row>
    <row r="632" spans="1:8" ht="12.75">
      <c r="A632" s="15">
        <v>0.622</v>
      </c>
      <c r="B632" s="4">
        <f t="shared" si="41"/>
        <v>0.78301724118949</v>
      </c>
      <c r="C632" s="4">
        <f>B632*Imp!$A$18</f>
        <v>3.3187786926214433</v>
      </c>
      <c r="D632" s="4">
        <f t="shared" si="39"/>
        <v>5.269457096981107</v>
      </c>
      <c r="E632" s="4">
        <f t="shared" si="38"/>
        <v>1.5877699554648093</v>
      </c>
      <c r="F632" s="4">
        <f t="shared" si="40"/>
        <v>0.0015877699554648092</v>
      </c>
      <c r="H632" s="4">
        <f>SUM($F$10:F632)</f>
        <v>1.493060891146546</v>
      </c>
    </row>
    <row r="633" spans="1:8" ht="12.75">
      <c r="A633" s="15">
        <v>0.623</v>
      </c>
      <c r="B633" s="4">
        <f t="shared" si="41"/>
        <v>0.7822218355428338</v>
      </c>
      <c r="C633" s="4">
        <f>B633*Imp!$A$18</f>
        <v>3.315407406303273</v>
      </c>
      <c r="D633" s="4">
        <f t="shared" si="39"/>
        <v>5.2534579377653365</v>
      </c>
      <c r="E633" s="4">
        <f t="shared" si="38"/>
        <v>1.5845587868861697</v>
      </c>
      <c r="F633" s="4">
        <f t="shared" si="40"/>
        <v>0.0015845587868861697</v>
      </c>
      <c r="H633" s="4">
        <f>SUM($F$10:F633)</f>
        <v>1.494645449933432</v>
      </c>
    </row>
    <row r="634" spans="1:8" ht="12.75">
      <c r="A634" s="15">
        <v>0.624</v>
      </c>
      <c r="B634" s="4">
        <f t="shared" si="41"/>
        <v>0.781424340547439</v>
      </c>
      <c r="C634" s="4">
        <f>B634*Imp!$A$18</f>
        <v>3.3120272643868987</v>
      </c>
      <c r="D634" s="4">
        <f t="shared" si="39"/>
        <v>5.237465841812666</v>
      </c>
      <c r="E634" s="4">
        <f t="shared" si="38"/>
        <v>1.5813474418309754</v>
      </c>
      <c r="F634" s="4">
        <f t="shared" si="40"/>
        <v>0.0015813474418309755</v>
      </c>
      <c r="H634" s="4">
        <f>SUM($F$10:F634)</f>
        <v>1.496226797375263</v>
      </c>
    </row>
    <row r="635" spans="1:8" ht="12.75">
      <c r="A635" s="15">
        <v>0.625</v>
      </c>
      <c r="B635" s="4">
        <f t="shared" si="41"/>
        <v>0.7806247497997998</v>
      </c>
      <c r="C635" s="4">
        <f>B635*Imp!$A$18</f>
        <v>3.3086382397313865</v>
      </c>
      <c r="D635" s="4">
        <f t="shared" si="39"/>
        <v>5.2214809122289845</v>
      </c>
      <c r="E635" s="4">
        <f t="shared" si="38"/>
        <v>1.578135938080947</v>
      </c>
      <c r="F635" s="4">
        <f t="shared" si="40"/>
        <v>0.001578135938080947</v>
      </c>
      <c r="H635" s="4">
        <f>SUM($F$10:F635)</f>
        <v>1.4978049333133439</v>
      </c>
    </row>
    <row r="636" spans="1:8" ht="12.75">
      <c r="A636" s="15">
        <v>0.626</v>
      </c>
      <c r="B636" s="4">
        <f t="shared" si="41"/>
        <v>0.7798230568532839</v>
      </c>
      <c r="C636" s="4">
        <f>B636*Imp!$A$18</f>
        <v>3.3052403050130144</v>
      </c>
      <c r="D636" s="4">
        <f t="shared" si="39"/>
        <v>5.205503251899636</v>
      </c>
      <c r="E636" s="4">
        <f t="shared" si="38"/>
        <v>1.574924293402969</v>
      </c>
      <c r="F636" s="4">
        <f t="shared" si="40"/>
        <v>0.0015749242934029691</v>
      </c>
      <c r="H636" s="4">
        <f>SUM($F$10:F636)</f>
        <v>1.4993798576067467</v>
      </c>
    </row>
    <row r="637" spans="1:8" ht="12.75">
      <c r="A637" s="15">
        <v>0.627</v>
      </c>
      <c r="B637" s="4">
        <f t="shared" si="41"/>
        <v>0.7790192552177385</v>
      </c>
      <c r="C637" s="4">
        <f>B637*Imp!$A$18</f>
        <v>3.3018334327236</v>
      </c>
      <c r="D637" s="4">
        <f t="shared" si="39"/>
        <v>5.18953296348797</v>
      </c>
      <c r="E637" s="4">
        <f t="shared" si="38"/>
        <v>1.5717125255489506</v>
      </c>
      <c r="F637" s="4">
        <f t="shared" si="40"/>
        <v>0.0015717125255489506</v>
      </c>
      <c r="H637" s="4">
        <f>SUM($F$10:F637)</f>
        <v>1.5009515701322957</v>
      </c>
    </row>
    <row r="638" spans="1:8" ht="12.75">
      <c r="A638" s="15">
        <v>0.628</v>
      </c>
      <c r="B638" s="4">
        <f t="shared" si="41"/>
        <v>0.7782133383590902</v>
      </c>
      <c r="C638" s="4">
        <f>B638*Imp!$A$18</f>
        <v>3.2984175951688055</v>
      </c>
      <c r="D638" s="4">
        <f t="shared" si="39"/>
        <v>5.1735701494338855</v>
      </c>
      <c r="E638" s="4">
        <f aca="true" t="shared" si="42" ref="E638:E701">D638/C638</f>
        <v>1.5685006522556808</v>
      </c>
      <c r="F638" s="4">
        <f t="shared" si="40"/>
        <v>0.001568500652255681</v>
      </c>
      <c r="H638" s="4">
        <f>SUM($F$10:F638)</f>
        <v>1.5025200707845514</v>
      </c>
    </row>
    <row r="639" spans="1:8" ht="12.75">
      <c r="A639" s="15">
        <v>0.629</v>
      </c>
      <c r="B639" s="4">
        <f t="shared" si="41"/>
        <v>0.7774052996989408</v>
      </c>
      <c r="C639" s="4">
        <f>B639*Imp!$A$18</f>
        <v>3.294992764466426</v>
      </c>
      <c r="D639" s="4">
        <f t="shared" si="39"/>
        <v>5.157614911952386</v>
      </c>
      <c r="E639" s="4">
        <f t="shared" si="42"/>
        <v>1.5652886912446935</v>
      </c>
      <c r="F639" s="4">
        <f t="shared" si="40"/>
        <v>0.0015652886912446936</v>
      </c>
      <c r="H639" s="4">
        <f>SUM($F$10:F639)</f>
        <v>1.5040853594757961</v>
      </c>
    </row>
    <row r="640" spans="1:8" ht="12.75">
      <c r="A640" s="15">
        <v>0.63</v>
      </c>
      <c r="B640" s="4">
        <f t="shared" si="41"/>
        <v>0.7765951326141569</v>
      </c>
      <c r="C640" s="4">
        <f>B640*Imp!$A$18</f>
        <v>3.291558912544648</v>
      </c>
      <c r="D640" s="4">
        <f t="shared" si="39"/>
        <v>5.141667353032087</v>
      </c>
      <c r="E640" s="4">
        <f t="shared" si="42"/>
        <v>1.562076660222117</v>
      </c>
      <c r="F640" s="4">
        <f t="shared" si="40"/>
        <v>0.0015620766602221171</v>
      </c>
      <c r="H640" s="4">
        <f>SUM($F$10:F640)</f>
        <v>1.5056474361360181</v>
      </c>
    </row>
    <row r="641" spans="1:8" ht="12.75">
      <c r="A641" s="15">
        <v>0.631</v>
      </c>
      <c r="B641" s="4">
        <f t="shared" si="41"/>
        <v>0.7757828304364566</v>
      </c>
      <c r="C641" s="4">
        <f>B641*Imp!$A$18</f>
        <v>3.2881160111402976</v>
      </c>
      <c r="D641" s="4">
        <f t="shared" si="39"/>
        <v>5.125727574433772</v>
      </c>
      <c r="E641" s="4">
        <f t="shared" si="42"/>
        <v>1.5588645768785399</v>
      </c>
      <c r="F641" s="4">
        <f t="shared" si="40"/>
        <v>0.0015588645768785398</v>
      </c>
      <c r="H641" s="4">
        <f>SUM($F$10:F641)</f>
        <v>1.5072063007128966</v>
      </c>
    </row>
    <row r="642" spans="1:8" ht="12.75">
      <c r="A642" s="15">
        <v>0.632</v>
      </c>
      <c r="B642" s="4">
        <f t="shared" si="41"/>
        <v>0.7749683864519894</v>
      </c>
      <c r="C642" s="4">
        <f>B642*Imp!$A$18</f>
        <v>3.284664031797062</v>
      </c>
      <c r="D642" s="4">
        <f t="shared" si="39"/>
        <v>5.109795677688925</v>
      </c>
      <c r="E642" s="4">
        <f t="shared" si="42"/>
        <v>1.5556524588888687</v>
      </c>
      <c r="F642" s="4">
        <f t="shared" si="40"/>
        <v>0.0015556524588888688</v>
      </c>
      <c r="H642" s="4">
        <f>SUM($F$10:F642)</f>
        <v>1.5087619531717855</v>
      </c>
    </row>
    <row r="643" spans="1:8" ht="12.75">
      <c r="A643" s="15">
        <v>0.633</v>
      </c>
      <c r="B643" s="4">
        <f t="shared" si="41"/>
        <v>0.7741517939009118</v>
      </c>
      <c r="C643" s="4">
        <f>B643*Imp!$A$18</f>
        <v>3.2812029458636887</v>
      </c>
      <c r="D643" s="4">
        <f t="shared" si="39"/>
        <v>5.0938717640982345</v>
      </c>
      <c r="E643" s="4">
        <f t="shared" si="42"/>
        <v>1.5524403239121831</v>
      </c>
      <c r="F643" s="4">
        <f t="shared" si="40"/>
        <v>0.001552440323912183</v>
      </c>
      <c r="H643" s="4">
        <f>SUM($F$10:F643)</f>
        <v>1.5103143934956977</v>
      </c>
    </row>
    <row r="644" spans="1:8" ht="12.75">
      <c r="A644" s="15">
        <v>0.634</v>
      </c>
      <c r="B644" s="4">
        <f t="shared" si="41"/>
        <v>0.7733330459769581</v>
      </c>
      <c r="C644" s="4">
        <f>B644*Imp!$A$18</f>
        <v>3.277732724492167</v>
      </c>
      <c r="D644" s="4">
        <f t="shared" si="39"/>
        <v>5.077955934730163</v>
      </c>
      <c r="E644" s="4">
        <f t="shared" si="42"/>
        <v>1.5492281895916062</v>
      </c>
      <c r="F644" s="4">
        <f t="shared" si="40"/>
        <v>0.0015492281895916062</v>
      </c>
      <c r="H644" s="4">
        <f>SUM($F$10:F644)</f>
        <v>1.5118636216852894</v>
      </c>
    </row>
    <row r="645" spans="1:8" ht="12.75">
      <c r="A645" s="15">
        <v>0.635</v>
      </c>
      <c r="B645" s="4">
        <f t="shared" si="41"/>
        <v>0.7725121358270044</v>
      </c>
      <c r="C645" s="4">
        <f>B645*Imp!$A$18</f>
        <v>3.274253338635881</v>
      </c>
      <c r="D645" s="4">
        <f t="shared" si="39"/>
        <v>5.0620482904194155</v>
      </c>
      <c r="E645" s="4">
        <f t="shared" si="42"/>
        <v>1.5460160735541513</v>
      </c>
      <c r="F645" s="4">
        <f t="shared" si="40"/>
        <v>0.0015460160735541514</v>
      </c>
      <c r="H645" s="4">
        <f>SUM($F$10:F645)</f>
        <v>1.5134096377588435</v>
      </c>
    </row>
    <row r="646" spans="1:8" ht="12.75">
      <c r="A646" s="15">
        <v>0.636</v>
      </c>
      <c r="B646" s="4">
        <f t="shared" si="41"/>
        <v>0.7716890565506291</v>
      </c>
      <c r="C646" s="4">
        <f>B646*Imp!$A$18</f>
        <v>3.2707647590477444</v>
      </c>
      <c r="D646" s="4">
        <f t="shared" si="39"/>
        <v>5.046148931765484</v>
      </c>
      <c r="E646" s="4">
        <f t="shared" si="42"/>
        <v>1.5428039934105893</v>
      </c>
      <c r="F646" s="4">
        <f t="shared" si="40"/>
        <v>0.0015428039934105894</v>
      </c>
      <c r="H646" s="4">
        <f>SUM($F$10:F646)</f>
        <v>1.5149524417522542</v>
      </c>
    </row>
    <row r="647" spans="1:8" ht="12.75">
      <c r="A647" s="15">
        <v>0.637</v>
      </c>
      <c r="B647" s="4">
        <f t="shared" si="41"/>
        <v>0.7708638011996671</v>
      </c>
      <c r="C647" s="4">
        <f>B647*Imp!$A$18</f>
        <v>3.267266956278314</v>
      </c>
      <c r="D647" s="4">
        <f t="shared" si="39"/>
        <v>5.030257959131167</v>
      </c>
      <c r="E647" s="4">
        <f t="shared" si="42"/>
        <v>1.5395919667553106</v>
      </c>
      <c r="F647" s="4">
        <f t="shared" si="40"/>
        <v>0.0015395919667553107</v>
      </c>
      <c r="H647" s="4">
        <f>SUM($F$10:F647)</f>
        <v>1.5164920337190095</v>
      </c>
    </row>
    <row r="648" spans="1:8" ht="12.75">
      <c r="A648" s="15">
        <v>0.638</v>
      </c>
      <c r="B648" s="4">
        <f t="shared" si="41"/>
        <v>0.7700363627777588</v>
      </c>
      <c r="C648" s="4">
        <f>B648*Imp!$A$18</f>
        <v>3.2637599006738753</v>
      </c>
      <c r="D648" s="4">
        <f t="shared" si="39"/>
        <v>5.014375472641063</v>
      </c>
      <c r="E648" s="4">
        <f t="shared" si="42"/>
        <v>1.5363800111661814</v>
      </c>
      <c r="F648" s="4">
        <f t="shared" si="40"/>
        <v>0.0015363800111661814</v>
      </c>
      <c r="H648" s="4">
        <f>SUM($F$10:F648)</f>
        <v>1.5180284137301756</v>
      </c>
    </row>
    <row r="649" spans="1:8" ht="12.75">
      <c r="A649" s="15">
        <v>0.639</v>
      </c>
      <c r="B649" s="4">
        <f t="shared" si="41"/>
        <v>0.7692067342398922</v>
      </c>
      <c r="C649" s="4">
        <f>B649*Imp!$A$18</f>
        <v>3.2602435623745043</v>
      </c>
      <c r="D649" s="4">
        <f t="shared" si="39"/>
        <v>4.998501572180083</v>
      </c>
      <c r="E649" s="4">
        <f t="shared" si="42"/>
        <v>1.5331681442044067</v>
      </c>
      <c r="F649" s="4">
        <f t="shared" si="40"/>
        <v>0.0015331681442044068</v>
      </c>
      <c r="H649" s="4">
        <f>SUM($F$10:F649)</f>
        <v>1.51956158187438</v>
      </c>
    </row>
    <row r="650" spans="1:8" ht="12.75">
      <c r="A650" s="15">
        <v>0.64</v>
      </c>
      <c r="B650" s="4">
        <f t="shared" si="41"/>
        <v>0.7683749084919419</v>
      </c>
      <c r="C650" s="4">
        <f>B650*Imp!$A$18</f>
        <v>3.256717911312112</v>
      </c>
      <c r="D650" s="4">
        <f aca="true" t="shared" si="43" ref="D650:D713">BESSELI(C650,1)</f>
        <v>4.982636357391951</v>
      </c>
      <c r="E650" s="4">
        <f t="shared" si="42"/>
        <v>1.5299563834143919</v>
      </c>
      <c r="F650" s="4">
        <f t="shared" si="40"/>
        <v>0.0015299563834143919</v>
      </c>
      <c r="H650" s="4">
        <f>SUM($F$10:F650)</f>
        <v>1.5210915382577943</v>
      </c>
    </row>
    <row r="651" spans="1:8" ht="12.75">
      <c r="A651" s="15">
        <v>0.641</v>
      </c>
      <c r="B651" s="4">
        <f t="shared" si="41"/>
        <v>0.7675408783902001</v>
      </c>
      <c r="C651" s="4">
        <f>B651*Imp!$A$18</f>
        <v>3.2531829172084565</v>
      </c>
      <c r="D651" s="4">
        <f t="shared" si="43"/>
        <v>4.9667799276777</v>
      </c>
      <c r="E651" s="4">
        <f t="shared" si="42"/>
        <v>1.5267447463236017</v>
      </c>
      <c r="F651" s="4">
        <f t="shared" si="40"/>
        <v>0.0015267447463236017</v>
      </c>
      <c r="H651" s="4">
        <f>SUM($F$10:F651)</f>
        <v>1.522618283004118</v>
      </c>
    </row>
    <row r="652" spans="1:8" ht="12.75">
      <c r="A652" s="15">
        <v>0.642</v>
      </c>
      <c r="B652" s="4">
        <f t="shared" si="41"/>
        <v>0.766704636740903</v>
      </c>
      <c r="C652" s="4">
        <f>B652*Imp!$A$18</f>
        <v>3.2496385495731355</v>
      </c>
      <c r="D652" s="4">
        <f t="shared" si="43"/>
        <v>4.950932382194167</v>
      </c>
      <c r="E652" s="4">
        <f t="shared" si="42"/>
        <v>1.523533250442425</v>
      </c>
      <c r="F652" s="4">
        <f aca="true" t="shared" si="44" ref="F652:F715">E652*$A$11</f>
        <v>0.0015235332504424251</v>
      </c>
      <c r="H652" s="4">
        <f>SUM($F$10:F652)</f>
        <v>1.5241418162545604</v>
      </c>
    </row>
    <row r="653" spans="1:8" ht="12.75">
      <c r="A653" s="15">
        <v>0.643</v>
      </c>
      <c r="B653" s="4">
        <f t="shared" si="41"/>
        <v>0.7658661762997502</v>
      </c>
      <c r="C653" s="4">
        <f>B653*Imp!$A$18</f>
        <v>3.2460847777015527</v>
      </c>
      <c r="D653" s="4">
        <f t="shared" si="43"/>
        <v>4.935093819852487</v>
      </c>
      <c r="E653" s="4">
        <f t="shared" si="42"/>
        <v>1.520321913264036</v>
      </c>
      <c r="F653" s="4">
        <f t="shared" si="44"/>
        <v>0.001520321913264036</v>
      </c>
      <c r="H653" s="4">
        <f>SUM($F$10:F653)</f>
        <v>1.5256621381678244</v>
      </c>
    </row>
    <row r="654" spans="1:8" ht="12.75">
      <c r="A654" s="15">
        <v>0.644</v>
      </c>
      <c r="B654" s="4">
        <f t="shared" si="41"/>
        <v>0.7650254897714193</v>
      </c>
      <c r="C654" s="4">
        <f>B654*Imp!$A$18</f>
        <v>3.242521570672854</v>
      </c>
      <c r="D654" s="4">
        <f t="shared" si="43"/>
        <v>4.919264339316557</v>
      </c>
      <c r="E654" s="4">
        <f t="shared" si="42"/>
        <v>1.517110752264252</v>
      </c>
      <c r="F654" s="4">
        <f t="shared" si="44"/>
        <v>0.001517110752264252</v>
      </c>
      <c r="H654" s="4">
        <f>SUM($F$10:F654)</f>
        <v>1.5271792489200886</v>
      </c>
    </row>
    <row r="655" spans="1:8" ht="12.75">
      <c r="A655" s="15">
        <v>0.645</v>
      </c>
      <c r="B655" s="4">
        <f t="shared" si="41"/>
        <v>0.7641825698090737</v>
      </c>
      <c r="C655" s="4">
        <f>B655*Imp!$A$18</f>
        <v>3.2389488973478477</v>
      </c>
      <c r="D655" s="4">
        <f t="shared" si="43"/>
        <v>4.903444039001548</v>
      </c>
      <c r="E655" s="4">
        <f t="shared" si="42"/>
        <v>1.5138997849014046</v>
      </c>
      <c r="F655" s="4">
        <f t="shared" si="44"/>
        <v>0.0015138997849014047</v>
      </c>
      <c r="H655" s="4">
        <f>SUM($F$10:F655)</f>
        <v>1.52869314870499</v>
      </c>
    </row>
    <row r="656" spans="1:8" ht="12.75">
      <c r="A656" s="15">
        <v>0.646</v>
      </c>
      <c r="B656" s="4">
        <f t="shared" si="41"/>
        <v>0.7633374090138646</v>
      </c>
      <c r="C656" s="4">
        <f>B656*Imp!$A$18</f>
        <v>3.2353667263668897</v>
      </c>
      <c r="D656" s="4">
        <f t="shared" si="43"/>
        <v>4.88763301707235</v>
      </c>
      <c r="E656" s="4">
        <f t="shared" si="42"/>
        <v>1.5106890286161934</v>
      </c>
      <c r="F656" s="4">
        <f t="shared" si="44"/>
        <v>0.0015106890286161934</v>
      </c>
      <c r="H656" s="4">
        <f>SUM($F$10:F656)</f>
        <v>1.5302038377336062</v>
      </c>
    </row>
    <row r="657" spans="1:8" ht="12.75">
      <c r="A657" s="15">
        <v>0.647</v>
      </c>
      <c r="B657" s="4">
        <f t="shared" si="41"/>
        <v>0.7624899999344253</v>
      </c>
      <c r="C657" s="4">
        <f>B657*Imp!$A$18</f>
        <v>3.2317750261477416</v>
      </c>
      <c r="D657" s="4">
        <f t="shared" si="43"/>
        <v>4.8718313714420445</v>
      </c>
      <c r="E657" s="4">
        <f t="shared" si="42"/>
        <v>1.5074785008315512</v>
      </c>
      <c r="F657" s="4">
        <f t="shared" si="44"/>
        <v>0.0015074785008315512</v>
      </c>
      <c r="H657" s="4">
        <f>SUM($F$10:F657)</f>
        <v>1.5317113162344378</v>
      </c>
    </row>
    <row r="658" spans="1:8" ht="12.75">
      <c r="A658" s="15">
        <v>0.648</v>
      </c>
      <c r="B658" s="4">
        <f t="shared" si="41"/>
        <v>0.7616403350663619</v>
      </c>
      <c r="C658" s="4">
        <f>B658*Imp!$A$18</f>
        <v>3.2281737648834117</v>
      </c>
      <c r="D658" s="4">
        <f t="shared" si="43"/>
        <v>4.8560391997703976</v>
      </c>
      <c r="E658" s="4">
        <f t="shared" si="42"/>
        <v>1.5042682189525127</v>
      </c>
      <c r="F658" s="4">
        <f t="shared" si="44"/>
        <v>0.0015042682189525128</v>
      </c>
      <c r="H658" s="4">
        <f>SUM($F$10:F658)</f>
        <v>1.5332155844533903</v>
      </c>
    </row>
    <row r="659" spans="1:8" ht="12.75">
      <c r="A659" s="15">
        <v>0.649</v>
      </c>
      <c r="B659" s="4">
        <f t="shared" si="41"/>
        <v>0.7607884068517343</v>
      </c>
      <c r="C659" s="4">
        <f>B659*Imp!$A$18</f>
        <v>3.224562910539957</v>
      </c>
      <c r="D659" s="4">
        <f t="shared" si="43"/>
        <v>4.840256599462289</v>
      </c>
      <c r="E659" s="4">
        <f t="shared" si="42"/>
        <v>1.5010582003660713</v>
      </c>
      <c r="F659" s="4">
        <f t="shared" si="44"/>
        <v>0.0015010582003660714</v>
      </c>
      <c r="H659" s="4">
        <f>SUM($F$10:F659)</f>
        <v>1.5347166426537564</v>
      </c>
    </row>
    <row r="660" spans="1:8" ht="12.75">
      <c r="A660" s="15">
        <v>0.65</v>
      </c>
      <c r="B660" s="4">
        <f t="shared" si="41"/>
        <v>0.7599342076785331</v>
      </c>
      <c r="C660" s="4">
        <f>B660*Imp!$A$18</f>
        <v>3.220942430854263</v>
      </c>
      <c r="D660" s="4">
        <f t="shared" si="43"/>
        <v>4.824483667666178</v>
      </c>
      <c r="E660" s="4">
        <f t="shared" si="42"/>
        <v>1.4978484624410446</v>
      </c>
      <c r="F660" s="4">
        <f t="shared" si="44"/>
        <v>0.0014978484624410446</v>
      </c>
      <c r="H660" s="4">
        <f>SUM($F$10:F660)</f>
        <v>1.5362144911161975</v>
      </c>
    </row>
    <row r="661" spans="1:8" ht="12.75">
      <c r="A661" s="15">
        <v>0.651</v>
      </c>
      <c r="B661" s="4">
        <f t="shared" si="41"/>
        <v>0.7590777298801487</v>
      </c>
      <c r="C661" s="4">
        <f>B661*Imp!$A$18</f>
        <v>3.217312293331794</v>
      </c>
      <c r="D661" s="4">
        <f t="shared" si="43"/>
        <v>4.80872050127256</v>
      </c>
      <c r="E661" s="4">
        <f t="shared" si="42"/>
        <v>1.4946390225279405</v>
      </c>
      <c r="F661" s="4">
        <f t="shared" si="44"/>
        <v>0.0014946390225279405</v>
      </c>
      <c r="H661" s="4">
        <f>SUM($F$10:F661)</f>
        <v>1.5377091301387253</v>
      </c>
    </row>
    <row r="662" spans="1:8" ht="12.75">
      <c r="A662" s="15">
        <v>0.652</v>
      </c>
      <c r="B662" s="4">
        <f t="shared" si="41"/>
        <v>0.758218965734833</v>
      </c>
      <c r="C662" s="4">
        <f>B662*Imp!$A$18</f>
        <v>3.2136724652443167</v>
      </c>
      <c r="D662" s="4">
        <f t="shared" si="43"/>
        <v>4.792967196912396</v>
      </c>
      <c r="E662" s="4">
        <f t="shared" si="42"/>
        <v>1.4914298979588183</v>
      </c>
      <c r="F662" s="4">
        <f t="shared" si="44"/>
        <v>0.0014914298979588183</v>
      </c>
      <c r="H662" s="4">
        <f>SUM($F$10:F662)</f>
        <v>1.5392005600366843</v>
      </c>
    </row>
    <row r="663" spans="1:8" ht="12.75">
      <c r="A663" s="15">
        <v>0.653</v>
      </c>
      <c r="B663" s="4">
        <f aca="true" t="shared" si="45" ref="B663:B726">SQRT(1-A663^2)</f>
        <v>0.7573579074651561</v>
      </c>
      <c r="C663" s="4">
        <f>B663*Imp!$A$18</f>
        <v>3.210022913627588</v>
      </c>
      <c r="D663" s="4">
        <f t="shared" si="43"/>
        <v>4.777223850955562</v>
      </c>
      <c r="E663" s="4">
        <f t="shared" si="42"/>
        <v>1.4882211060471555</v>
      </c>
      <c r="F663" s="4">
        <f t="shared" si="44"/>
        <v>0.0014882211060471555</v>
      </c>
      <c r="H663" s="4">
        <f>SUM($F$10:F663)</f>
        <v>1.5406887811427314</v>
      </c>
    </row>
    <row r="664" spans="1:8" ht="12.75">
      <c r="A664" s="15">
        <v>0.654</v>
      </c>
      <c r="B664" s="4">
        <f t="shared" si="45"/>
        <v>0.7564945472374537</v>
      </c>
      <c r="C664" s="4">
        <f>B664*Imp!$A$18</f>
        <v>3.2063636052790225</v>
      </c>
      <c r="D664" s="4">
        <f t="shared" si="43"/>
        <v>4.761490559509278</v>
      </c>
      <c r="E664" s="4">
        <f t="shared" si="42"/>
        <v>1.4850126640877108</v>
      </c>
      <c r="F664" s="4">
        <f t="shared" si="44"/>
        <v>0.0014850126640877108</v>
      </c>
      <c r="H664" s="4">
        <f>SUM($F$10:F664)</f>
        <v>1.5421737938068192</v>
      </c>
    </row>
    <row r="665" spans="1:8" ht="12.75">
      <c r="A665" s="15">
        <v>0.655</v>
      </c>
      <c r="B665" s="4">
        <f t="shared" si="45"/>
        <v>0.7556288771612689</v>
      </c>
      <c r="C665" s="4">
        <f>B665*Imp!$A$18</f>
        <v>3.20269450675532</v>
      </c>
      <c r="D665" s="4">
        <f t="shared" si="43"/>
        <v>4.745767418416533</v>
      </c>
      <c r="E665" s="4">
        <f t="shared" si="42"/>
        <v>1.48180458935639</v>
      </c>
      <c r="F665" s="4">
        <f t="shared" si="44"/>
        <v>0.00148180458935639</v>
      </c>
      <c r="H665" s="4">
        <f>SUM($F$10:F665)</f>
        <v>1.5436555983961755</v>
      </c>
    </row>
    <row r="666" spans="1:8" ht="12.75">
      <c r="A666" s="15">
        <v>0.656</v>
      </c>
      <c r="B666" s="4">
        <f t="shared" si="45"/>
        <v>0.7547608892887866</v>
      </c>
      <c r="C666" s="4">
        <f>B666*Imp!$A$18</f>
        <v>3.1990155843700707</v>
      </c>
      <c r="D666" s="4">
        <f t="shared" si="43"/>
        <v>4.730054523254502</v>
      </c>
      <c r="E666" s="4">
        <f t="shared" si="42"/>
        <v>1.4785968991101097</v>
      </c>
      <c r="F666" s="4">
        <f t="shared" si="44"/>
        <v>0.0014785968991101097</v>
      </c>
      <c r="H666" s="4">
        <f>SUM($F$10:F666)</f>
        <v>1.5451341952952855</v>
      </c>
    </row>
    <row r="667" spans="1:8" ht="12.75">
      <c r="A667" s="15">
        <v>0.657</v>
      </c>
      <c r="B667" s="4">
        <f t="shared" si="45"/>
        <v>0.7538905756142598</v>
      </c>
      <c r="C667" s="4">
        <f>B667*Imp!$A$18</f>
        <v>3.195326804191324</v>
      </c>
      <c r="D667" s="4">
        <f t="shared" si="43"/>
        <v>4.714351969332973</v>
      </c>
      <c r="E667" s="4">
        <f t="shared" si="42"/>
        <v>1.4753896105866657</v>
      </c>
      <c r="F667" s="4">
        <f t="shared" si="44"/>
        <v>0.0014753896105866658</v>
      </c>
      <c r="H667" s="4">
        <f>SUM($F$10:F667)</f>
        <v>1.546609584905872</v>
      </c>
    </row>
    <row r="668" spans="1:8" ht="12.75">
      <c r="A668" s="15">
        <v>0.658</v>
      </c>
      <c r="B668" s="4">
        <f t="shared" si="45"/>
        <v>0.753017928073429</v>
      </c>
      <c r="C668" s="4">
        <f>B668*Imp!$A$18</f>
        <v>3.1916281320391273</v>
      </c>
      <c r="D668" s="4">
        <f t="shared" si="43"/>
        <v>4.6986598516927485</v>
      </c>
      <c r="E668" s="4">
        <f t="shared" si="42"/>
        <v>1.4721827410045982</v>
      </c>
      <c r="F668" s="4">
        <f t="shared" si="44"/>
        <v>0.0014721827410045982</v>
      </c>
      <c r="H668" s="4">
        <f>SUM($F$10:F668)</f>
        <v>1.5480817676468768</v>
      </c>
    </row>
    <row r="669" spans="1:8" ht="12.75">
      <c r="A669" s="15">
        <v>0.659</v>
      </c>
      <c r="B669" s="4">
        <f t="shared" si="45"/>
        <v>0.7521429385429341</v>
      </c>
      <c r="C669" s="4">
        <f>B669*Imp!$A$18</f>
        <v>3.1879195334830315</v>
      </c>
      <c r="D669" s="4">
        <f t="shared" si="43"/>
        <v>4.682978265104035</v>
      </c>
      <c r="E669" s="4">
        <f t="shared" si="42"/>
        <v>1.4689763075630533</v>
      </c>
      <c r="F669" s="4">
        <f t="shared" si="44"/>
        <v>0.0014689763075630532</v>
      </c>
      <c r="H669" s="4">
        <f>SUM($F$10:F669)</f>
        <v>1.5495507439544398</v>
      </c>
    </row>
    <row r="670" spans="1:8" ht="12.75">
      <c r="A670" s="15">
        <v>0.66</v>
      </c>
      <c r="B670" s="4">
        <f t="shared" si="45"/>
        <v>0.751265598839718</v>
      </c>
      <c r="C670" s="4">
        <f>B670*Imp!$A$18</f>
        <v>3.1842009738395665</v>
      </c>
      <c r="D670" s="4">
        <f t="shared" si="43"/>
        <v>4.667307304064862</v>
      </c>
      <c r="E670" s="4">
        <f t="shared" si="42"/>
        <v>1.4657703274416563</v>
      </c>
      <c r="F670" s="4">
        <f t="shared" si="44"/>
        <v>0.0014657703274416562</v>
      </c>
      <c r="H670" s="4">
        <f>SUM($F$10:F670)</f>
        <v>1.5510165142818815</v>
      </c>
    </row>
    <row r="671" spans="1:8" ht="12.75">
      <c r="A671" s="15">
        <v>0.661</v>
      </c>
      <c r="B671" s="4">
        <f t="shared" si="45"/>
        <v>0.7503859007204225</v>
      </c>
      <c r="C671" s="4">
        <f>B671*Imp!$A$18</f>
        <v>3.180472418169679</v>
      </c>
      <c r="D671" s="4">
        <f t="shared" si="43"/>
        <v>4.651647062799437</v>
      </c>
      <c r="E671" s="4">
        <f t="shared" si="42"/>
        <v>1.4625648178003696</v>
      </c>
      <c r="F671" s="4">
        <f t="shared" si="44"/>
        <v>0.0014625648178003697</v>
      </c>
      <c r="H671" s="4">
        <f>SUM($F$10:F671)</f>
        <v>1.5524790790996819</v>
      </c>
    </row>
    <row r="672" spans="1:8" ht="12.75">
      <c r="A672" s="15">
        <v>0.662</v>
      </c>
      <c r="B672" s="4">
        <f t="shared" si="45"/>
        <v>0.7495038358807778</v>
      </c>
      <c r="C672" s="4">
        <f>B672*Imp!$A$18</f>
        <v>3.1767338312761435</v>
      </c>
      <c r="D672" s="4">
        <f t="shared" si="43"/>
        <v>4.635997635256574</v>
      </c>
      <c r="E672" s="4">
        <f t="shared" si="42"/>
        <v>1.4593597957793718</v>
      </c>
      <c r="F672" s="4">
        <f t="shared" si="44"/>
        <v>0.0014593597957793718</v>
      </c>
      <c r="H672" s="4">
        <f>SUM($F$10:F672)</f>
        <v>1.5539384388954611</v>
      </c>
    </row>
    <row r="673" spans="1:8" ht="12.75">
      <c r="A673" s="15">
        <v>0.663</v>
      </c>
      <c r="B673" s="4">
        <f t="shared" si="45"/>
        <v>0.7486193959549805</v>
      </c>
      <c r="C673" s="4">
        <f>B673*Imp!$A$18</f>
        <v>3.1729851777009284</v>
      </c>
      <c r="D673" s="4">
        <f t="shared" si="43"/>
        <v>4.6203591151080134</v>
      </c>
      <c r="E673" s="4">
        <f t="shared" si="42"/>
        <v>1.4561552784989116</v>
      </c>
      <c r="F673" s="4">
        <f t="shared" si="44"/>
        <v>0.0014561552784989116</v>
      </c>
      <c r="H673" s="4">
        <f>SUM($F$10:F673)</f>
        <v>1.55539459417396</v>
      </c>
    </row>
    <row r="674" spans="1:8" ht="12.75">
      <c r="A674" s="15">
        <v>0.664</v>
      </c>
      <c r="B674" s="4">
        <f t="shared" si="45"/>
        <v>0.747732572515067</v>
      </c>
      <c r="C674" s="4">
        <f>B674*Imp!$A$18</f>
        <v>3.16922642172254</v>
      </c>
      <c r="D674" s="4">
        <f t="shared" si="43"/>
        <v>4.60473159574683</v>
      </c>
      <c r="E674" s="4">
        <f t="shared" si="42"/>
        <v>1.4529512830591835</v>
      </c>
      <c r="F674" s="4">
        <f t="shared" si="44"/>
        <v>0.0014529512830591836</v>
      </c>
      <c r="H674" s="4">
        <f>SUM($F$10:F674)</f>
        <v>1.5568475454570192</v>
      </c>
    </row>
    <row r="675" spans="1:8" ht="12.75">
      <c r="A675" s="15">
        <v>0.665</v>
      </c>
      <c r="B675" s="4">
        <f t="shared" si="45"/>
        <v>0.746843357070276</v>
      </c>
      <c r="C675" s="4">
        <f>B675*Imp!$A$18</f>
        <v>3.165457527353319</v>
      </c>
      <c r="D675" s="4">
        <f t="shared" si="43"/>
        <v>4.58911517028577</v>
      </c>
      <c r="E675" s="4">
        <f t="shared" si="42"/>
        <v>1.4497478265401935</v>
      </c>
      <c r="F675" s="4">
        <f t="shared" si="44"/>
        <v>0.0014497478265401936</v>
      </c>
      <c r="H675" s="4">
        <f>SUM($F$10:F675)</f>
        <v>1.5582972932835595</v>
      </c>
    </row>
    <row r="676" spans="1:8" ht="12.75">
      <c r="A676" s="15">
        <v>0.666</v>
      </c>
      <c r="B676" s="4">
        <f t="shared" si="45"/>
        <v>0.7459517410664044</v>
      </c>
      <c r="C676" s="4">
        <f>B676*Imp!$A$18</f>
        <v>3.1616784583367106</v>
      </c>
      <c r="D676" s="4">
        <f t="shared" si="43"/>
        <v>4.573509931555611</v>
      </c>
      <c r="E676" s="4">
        <f t="shared" si="42"/>
        <v>1.4465449260016257</v>
      </c>
      <c r="F676" s="4">
        <f t="shared" si="44"/>
        <v>0.0014465449260016258</v>
      </c>
      <c r="H676" s="4">
        <f>SUM($F$10:F676)</f>
        <v>1.5597438382095612</v>
      </c>
    </row>
    <row r="677" spans="1:8" ht="12.75">
      <c r="A677" s="15">
        <v>0.667</v>
      </c>
      <c r="B677" s="4">
        <f t="shared" si="45"/>
        <v>0.745057715885152</v>
      </c>
      <c r="C677" s="4">
        <f>B677*Imp!$A$18</f>
        <v>3.157889178144489</v>
      </c>
      <c r="D677" s="4">
        <f t="shared" si="43"/>
        <v>4.5579159721035</v>
      </c>
      <c r="E677" s="4">
        <f t="shared" si="42"/>
        <v>1.4433425984827113</v>
      </c>
      <c r="F677" s="4">
        <f t="shared" si="44"/>
        <v>0.0014433425984827113</v>
      </c>
      <c r="H677" s="4">
        <f>SUM($F$10:F677)</f>
        <v>1.561187180808044</v>
      </c>
    </row>
    <row r="678" spans="1:8" ht="12.75">
      <c r="A678" s="15">
        <v>0.668</v>
      </c>
      <c r="B678" s="4">
        <f t="shared" si="45"/>
        <v>0.7441612728434609</v>
      </c>
      <c r="C678" s="4">
        <f>B678*Imp!$A$18</f>
        <v>3.1540896499739546</v>
      </c>
      <c r="D678" s="4">
        <f t="shared" si="43"/>
        <v>4.542333384189442</v>
      </c>
      <c r="E678" s="4">
        <f t="shared" si="42"/>
        <v>1.44014086100151</v>
      </c>
      <c r="F678" s="4">
        <f t="shared" si="44"/>
        <v>0.00144014086100151</v>
      </c>
      <c r="H678" s="4">
        <f>SUM($F$10:F678)</f>
        <v>1.5626273216690454</v>
      </c>
    </row>
    <row r="679" spans="1:8" ht="12.75">
      <c r="A679" s="15">
        <v>0.669</v>
      </c>
      <c r="B679" s="4">
        <f t="shared" si="45"/>
        <v>0.7432624031928428</v>
      </c>
      <c r="C679" s="4">
        <f>B679*Imp!$A$18</f>
        <v>3.150279836745087</v>
      </c>
      <c r="D679" s="4">
        <f t="shared" si="43"/>
        <v>4.526762259792098</v>
      </c>
      <c r="E679" s="4">
        <f t="shared" si="42"/>
        <v>1.436939730557147</v>
      </c>
      <c r="F679" s="4">
        <f t="shared" si="44"/>
        <v>0.001436939730557147</v>
      </c>
      <c r="H679" s="4">
        <f>SUM($F$10:F679)</f>
        <v>1.5640642613996025</v>
      </c>
    </row>
    <row r="680" spans="1:8" ht="12.75">
      <c r="A680" s="15">
        <v>0.67</v>
      </c>
      <c r="B680" s="4">
        <f t="shared" si="45"/>
        <v>0.7423610981186985</v>
      </c>
      <c r="C680" s="4">
        <f>B680*Imp!$A$18</f>
        <v>3.146459701097655</v>
      </c>
      <c r="D680" s="4">
        <f t="shared" si="43"/>
        <v>4.511202690595802</v>
      </c>
      <c r="E680" s="4">
        <f t="shared" si="42"/>
        <v>1.4337392241261029</v>
      </c>
      <c r="F680" s="4">
        <f t="shared" si="44"/>
        <v>0.001433739224126103</v>
      </c>
      <c r="H680" s="4">
        <f>SUM($F$10:F680)</f>
        <v>1.5654980006237287</v>
      </c>
    </row>
    <row r="681" spans="1:8" ht="12.75">
      <c r="A681" s="15">
        <v>0.671</v>
      </c>
      <c r="B681" s="4">
        <f t="shared" si="45"/>
        <v>0.7414573487396291</v>
      </c>
      <c r="C681" s="4">
        <f>B681*Imp!$A$18</f>
        <v>3.1426292053883023</v>
      </c>
      <c r="D681" s="4">
        <f t="shared" si="43"/>
        <v>4.4956547679964665</v>
      </c>
      <c r="E681" s="4">
        <f t="shared" si="42"/>
        <v>1.4305393586644863</v>
      </c>
      <c r="F681" s="4">
        <f t="shared" si="44"/>
        <v>0.0014305393586644863</v>
      </c>
      <c r="H681" s="4">
        <f>SUM($F$10:F681)</f>
        <v>1.5669285399823931</v>
      </c>
    </row>
    <row r="682" spans="1:8" ht="12.75">
      <c r="A682" s="15">
        <v>0.672</v>
      </c>
      <c r="B682" s="4">
        <f t="shared" si="45"/>
        <v>0.7405511461067359</v>
      </c>
      <c r="C682" s="4">
        <f>B682*Imp!$A$18</f>
        <v>3.138788311687578</v>
      </c>
      <c r="D682" s="4">
        <f t="shared" si="43"/>
        <v>4.480118583097977</v>
      </c>
      <c r="E682" s="4">
        <f t="shared" si="42"/>
        <v>1.4273401511073007</v>
      </c>
      <c r="F682" s="4">
        <f t="shared" si="44"/>
        <v>0.0014273401511073007</v>
      </c>
      <c r="H682" s="4">
        <f>SUM($F$10:F682)</f>
        <v>1.5683558801335005</v>
      </c>
    </row>
    <row r="683" spans="1:8" ht="12.75">
      <c r="A683" s="15">
        <v>0.673</v>
      </c>
      <c r="B683" s="4">
        <f t="shared" si="45"/>
        <v>0.7396424812029119</v>
      </c>
      <c r="C683" s="4">
        <f>B683*Imp!$A$18</f>
        <v>3.134936981776933</v>
      </c>
      <c r="D683" s="4">
        <f t="shared" si="43"/>
        <v>4.464594226710458</v>
      </c>
      <c r="E683" s="4">
        <f t="shared" si="42"/>
        <v>1.4241416183683075</v>
      </c>
      <c r="F683" s="4">
        <f t="shared" si="44"/>
        <v>0.0014241416183683076</v>
      </c>
      <c r="H683" s="4">
        <f>SUM($F$10:F683)</f>
        <v>1.5697800217518687</v>
      </c>
    </row>
    <row r="684" spans="1:8" ht="12.75">
      <c r="A684" s="15">
        <v>0.674</v>
      </c>
      <c r="B684" s="4">
        <f t="shared" si="45"/>
        <v>0.7387313449421243</v>
      </c>
      <c r="C684" s="4">
        <f>B684*Imp!$A$18</f>
        <v>3.1310751771456795</v>
      </c>
      <c r="D684" s="4">
        <f t="shared" si="43"/>
        <v>4.449081789348593</v>
      </c>
      <c r="E684" s="4">
        <f t="shared" si="42"/>
        <v>1.4209437773399047</v>
      </c>
      <c r="F684" s="4">
        <f t="shared" si="44"/>
        <v>0.0014209437773399047</v>
      </c>
      <c r="H684" s="4">
        <f>SUM($F$10:F684)</f>
        <v>1.5712009655292085</v>
      </c>
    </row>
    <row r="685" spans="1:8" ht="12.75">
      <c r="A685" s="15">
        <v>0.675</v>
      </c>
      <c r="B685" s="4">
        <f t="shared" si="45"/>
        <v>0.7378177281686853</v>
      </c>
      <c r="C685" s="4">
        <f>B685*Imp!$A$18</f>
        <v>3.127202858987902</v>
      </c>
      <c r="D685" s="4">
        <f t="shared" si="43"/>
        <v>4.433581361229874</v>
      </c>
      <c r="E685" s="4">
        <f t="shared" si="42"/>
        <v>1.417746644892993</v>
      </c>
      <c r="F685" s="4">
        <f t="shared" si="44"/>
        <v>0.001417746644892993</v>
      </c>
      <c r="H685" s="4">
        <f>SUM($F$10:F685)</f>
        <v>1.5726187121741015</v>
      </c>
    </row>
    <row r="686" spans="1:8" ht="12.75">
      <c r="A686" s="15">
        <v>0.676</v>
      </c>
      <c r="B686" s="4">
        <f t="shared" si="45"/>
        <v>0.7369016216565138</v>
      </c>
      <c r="C686" s="4">
        <f>B686*Imp!$A$18</f>
        <v>3.1233199881993254</v>
      </c>
      <c r="D686" s="4">
        <f t="shared" si="43"/>
        <v>4.418093032272857</v>
      </c>
      <c r="E686" s="4">
        <f t="shared" si="42"/>
        <v>1.414550237876844</v>
      </c>
      <c r="F686" s="4">
        <f t="shared" si="44"/>
        <v>0.001414550237876844</v>
      </c>
      <c r="H686" s="4">
        <f>SUM($F$10:F686)</f>
        <v>1.5740332624119784</v>
      </c>
    </row>
    <row r="687" spans="1:8" ht="12.75">
      <c r="A687" s="15">
        <v>0.677</v>
      </c>
      <c r="B687" s="4">
        <f t="shared" si="45"/>
        <v>0.7359830161083882</v>
      </c>
      <c r="C687" s="4">
        <f>B687*Imp!$A$18</f>
        <v>3.1194265253741498</v>
      </c>
      <c r="D687" s="4">
        <f t="shared" si="43"/>
        <v>4.402616892095453</v>
      </c>
      <c r="E687" s="4">
        <f t="shared" si="42"/>
        <v>1.411354573118979</v>
      </c>
      <c r="F687" s="4">
        <f t="shared" si="44"/>
        <v>0.001411354573118979</v>
      </c>
      <c r="H687" s="4">
        <f>SUM($F$10:F687)</f>
        <v>1.5754446169850973</v>
      </c>
    </row>
    <row r="688" spans="1:8" ht="12.75">
      <c r="A688" s="15">
        <v>0.678</v>
      </c>
      <c r="B688" s="4">
        <f t="shared" si="45"/>
        <v>0.7350619021551859</v>
      </c>
      <c r="C688" s="4">
        <f>B688*Imp!$A$18</f>
        <v>3.1155224308018252</v>
      </c>
      <c r="D688" s="4">
        <f t="shared" si="43"/>
        <v>4.387153030013126</v>
      </c>
      <c r="E688" s="4">
        <f t="shared" si="42"/>
        <v>1.408159667425032</v>
      </c>
      <c r="F688" s="4">
        <f t="shared" si="44"/>
        <v>0.001408159667425032</v>
      </c>
      <c r="H688" s="4">
        <f>SUM($F$10:F688)</f>
        <v>1.5768527766525224</v>
      </c>
    </row>
    <row r="689" spans="1:8" ht="12.75">
      <c r="A689" s="15">
        <v>0.679</v>
      </c>
      <c r="B689" s="4">
        <f t="shared" si="45"/>
        <v>0.734138270355115</v>
      </c>
      <c r="C689" s="4">
        <f>B689*Imp!$A$18</f>
        <v>3.1116076644637993</v>
      </c>
      <c r="D689" s="4">
        <f t="shared" si="43"/>
        <v>4.371701535037159</v>
      </c>
      <c r="E689" s="4">
        <f t="shared" si="42"/>
        <v>1.4049655375786274</v>
      </c>
      <c r="F689" s="4">
        <f t="shared" si="44"/>
        <v>0.0014049655375786274</v>
      </c>
      <c r="H689" s="4">
        <f>SUM($F$10:F689)</f>
        <v>1.578257742190101</v>
      </c>
    </row>
    <row r="690" spans="1:8" ht="12.75">
      <c r="A690" s="15">
        <v>0.68</v>
      </c>
      <c r="B690" s="4">
        <f t="shared" si="45"/>
        <v>0.7332121111929343</v>
      </c>
      <c r="C690" s="4">
        <f>B690*Imp!$A$18</f>
        <v>3.107682186030205</v>
      </c>
      <c r="D690" s="4">
        <f t="shared" si="43"/>
        <v>4.35626249587286</v>
      </c>
      <c r="E690" s="4">
        <f t="shared" si="42"/>
        <v>1.401772200341248</v>
      </c>
      <c r="F690" s="4">
        <f t="shared" si="44"/>
        <v>0.001401772200341248</v>
      </c>
      <c r="H690" s="4">
        <f>SUM($F$10:F690)</f>
        <v>1.5796595143904422</v>
      </c>
    </row>
    <row r="691" spans="1:8" ht="12.75">
      <c r="A691" s="15">
        <v>0.681</v>
      </c>
      <c r="B691" s="4">
        <f t="shared" si="45"/>
        <v>0.7322834150791617</v>
      </c>
      <c r="C691" s="4">
        <f>B691*Imp!$A$18</f>
        <v>3.103745954856513</v>
      </c>
      <c r="D691" s="4">
        <f t="shared" si="43"/>
        <v>4.340836000917787</v>
      </c>
      <c r="E691" s="4">
        <f t="shared" si="42"/>
        <v>1.3985796724521113</v>
      </c>
      <c r="F691" s="4">
        <f t="shared" si="44"/>
        <v>0.0013985796724521114</v>
      </c>
      <c r="H691" s="4">
        <f>SUM($F$10:F691)</f>
        <v>1.5810580940628942</v>
      </c>
    </row>
    <row r="692" spans="1:8" ht="12.75">
      <c r="A692" s="15">
        <v>0.682</v>
      </c>
      <c r="B692" s="4">
        <f t="shared" si="45"/>
        <v>0.7313521723492724</v>
      </c>
      <c r="C692" s="4">
        <f>B692*Imp!$A$18</f>
        <v>3.099798929980125</v>
      </c>
      <c r="D692" s="4">
        <f t="shared" si="43"/>
        <v>4.32542213825993</v>
      </c>
      <c r="E692" s="4">
        <f t="shared" si="42"/>
        <v>1.3953879706280379</v>
      </c>
      <c r="F692" s="4">
        <f t="shared" si="44"/>
        <v>0.001395387970628038</v>
      </c>
      <c r="H692" s="4">
        <f>SUM($F$10:F692)</f>
        <v>1.5824534820335223</v>
      </c>
    </row>
    <row r="693" spans="1:8" ht="12.75">
      <c r="A693" s="15">
        <v>0.683</v>
      </c>
      <c r="B693" s="4">
        <f t="shared" si="45"/>
        <v>0.7304183732628854</v>
      </c>
      <c r="C693" s="4">
        <f>B693*Imp!$A$18</f>
        <v>3.095841070116934</v>
      </c>
      <c r="D693" s="4">
        <f t="shared" si="43"/>
        <v>4.310020995675908</v>
      </c>
      <c r="E693" s="4">
        <f t="shared" si="42"/>
        <v>1.3921971115633247</v>
      </c>
      <c r="F693" s="4">
        <f t="shared" si="44"/>
        <v>0.0013921971115633247</v>
      </c>
      <c r="H693" s="4">
        <f>SUM($F$10:F693)</f>
        <v>1.5838456791450857</v>
      </c>
    </row>
    <row r="694" spans="1:8" ht="12.75">
      <c r="A694" s="15">
        <v>0.684</v>
      </c>
      <c r="B694" s="4">
        <f t="shared" si="45"/>
        <v>0.7294820080029389</v>
      </c>
      <c r="C694" s="4">
        <f>B694*Imp!$A$18</f>
        <v>3.091872333657823</v>
      </c>
      <c r="D694" s="4">
        <f t="shared" si="43"/>
        <v>4.294632660629159</v>
      </c>
      <c r="E694" s="4">
        <f t="shared" si="42"/>
        <v>1.389007111929624</v>
      </c>
      <c r="F694" s="4">
        <f t="shared" si="44"/>
        <v>0.0013890071119296238</v>
      </c>
      <c r="H694" s="4">
        <f>SUM($F$10:F694)</f>
        <v>1.5852346862570152</v>
      </c>
    </row>
    <row r="695" spans="1:8" ht="12.75">
      <c r="A695" s="15">
        <v>0.685</v>
      </c>
      <c r="B695" s="4">
        <f t="shared" si="45"/>
        <v>0.7285430666748535</v>
      </c>
      <c r="C695" s="4">
        <f>B695*Imp!$A$18</f>
        <v>3.0878926786651206</v>
      </c>
      <c r="D695" s="4">
        <f t="shared" si="43"/>
        <v>4.279257220268079</v>
      </c>
      <c r="E695" s="4">
        <f t="shared" si="42"/>
        <v>1.3858179883758066</v>
      </c>
      <c r="F695" s="4">
        <f t="shared" si="44"/>
        <v>0.0013858179883758067</v>
      </c>
      <c r="H695" s="4">
        <f>SUM($F$10:F695)</f>
        <v>1.5866205042453911</v>
      </c>
    </row>
    <row r="696" spans="1:8" ht="12.75">
      <c r="A696" s="15">
        <v>0.686</v>
      </c>
      <c r="B696" s="4">
        <f t="shared" si="45"/>
        <v>0.7276015393056834</v>
      </c>
      <c r="C696" s="4">
        <f>B696*Imp!$A$18</f>
        <v>3.0839020628690053</v>
      </c>
      <c r="D696" s="4">
        <f t="shared" si="43"/>
        <v>4.263894761424199</v>
      </c>
      <c r="E696" s="4">
        <f t="shared" si="42"/>
        <v>1.3826297575278466</v>
      </c>
      <c r="F696" s="4">
        <f t="shared" si="44"/>
        <v>0.0013826297575278467</v>
      </c>
      <c r="H696" s="4">
        <f>SUM($F$10:F696)</f>
        <v>1.588003134002919</v>
      </c>
    </row>
    <row r="697" spans="1:8" ht="12.75">
      <c r="A697" s="15">
        <v>0.687</v>
      </c>
      <c r="B697" s="4">
        <f t="shared" si="45"/>
        <v>0.7266574158432568</v>
      </c>
      <c r="C697" s="4">
        <f>B697*Imp!$A$18</f>
        <v>3.079900443663858</v>
      </c>
      <c r="D697" s="4">
        <f t="shared" si="43"/>
        <v>4.24854537061031</v>
      </c>
      <c r="E697" s="4">
        <f t="shared" si="42"/>
        <v>1.3794424359886868</v>
      </c>
      <c r="F697" s="4">
        <f t="shared" si="44"/>
        <v>0.0013794424359886868</v>
      </c>
      <c r="H697" s="4">
        <f>SUM($F$10:F697)</f>
        <v>1.5893825764389078</v>
      </c>
    </row>
    <row r="698" spans="1:8" ht="12.75">
      <c r="A698" s="15">
        <v>0.688</v>
      </c>
      <c r="B698" s="4">
        <f t="shared" si="45"/>
        <v>0.7257106861553025</v>
      </c>
      <c r="C698" s="4">
        <f>B698*Imp!$A$18</f>
        <v>3.0758877781045633</v>
      </c>
      <c r="D698" s="4">
        <f t="shared" si="43"/>
        <v>4.233209134018602</v>
      </c>
      <c r="E698" s="4">
        <f t="shared" si="42"/>
        <v>1.3762560403381192</v>
      </c>
      <c r="F698" s="4">
        <f t="shared" si="44"/>
        <v>0.0013762560403381193</v>
      </c>
      <c r="H698" s="4">
        <f>SUM($F$10:F698)</f>
        <v>1.5907588324792459</v>
      </c>
    </row>
    <row r="699" spans="1:8" ht="12.75">
      <c r="A699" s="15">
        <v>0.689</v>
      </c>
      <c r="B699" s="4">
        <f t="shared" si="45"/>
        <v>0.7247613400285642</v>
      </c>
      <c r="C699" s="4">
        <f>B699*Imp!$A$18</f>
        <v>3.071864022902755</v>
      </c>
      <c r="D699" s="4">
        <f t="shared" si="43"/>
        <v>4.217886137518759</v>
      </c>
      <c r="E699" s="4">
        <f t="shared" si="42"/>
        <v>1.373070587132653</v>
      </c>
      <c r="F699" s="4">
        <f t="shared" si="44"/>
        <v>0.001373070587132653</v>
      </c>
      <c r="H699" s="4">
        <f>SUM($F$10:F699)</f>
        <v>1.5921319030663785</v>
      </c>
    </row>
    <row r="700" spans="1:8" ht="12.75">
      <c r="A700" s="15">
        <v>0.69</v>
      </c>
      <c r="B700" s="4">
        <f t="shared" si="45"/>
        <v>0.7238093671679029</v>
      </c>
      <c r="C700" s="4">
        <f>B700*Imp!$A$18</f>
        <v>3.0678291344230106</v>
      </c>
      <c r="D700" s="4">
        <f t="shared" si="43"/>
        <v>4.202576466656089</v>
      </c>
      <c r="E700" s="4">
        <f t="shared" si="42"/>
        <v>1.3698860929053989</v>
      </c>
      <c r="F700" s="4">
        <f t="shared" si="44"/>
        <v>0.001369886092905399</v>
      </c>
      <c r="H700" s="4">
        <f>SUM($F$10:F700)</f>
        <v>1.593501789159284</v>
      </c>
    </row>
    <row r="701" spans="1:8" ht="12.75">
      <c r="A701" s="15">
        <v>0.691</v>
      </c>
      <c r="B701" s="4">
        <f t="shared" si="45"/>
        <v>0.7228547571953857</v>
      </c>
      <c r="C701" s="4">
        <f>B701*Imp!$A$18</f>
        <v>3.0637830686789904</v>
      </c>
      <c r="D701" s="4">
        <f t="shared" si="43"/>
        <v>4.187280206649583</v>
      </c>
      <c r="E701" s="4">
        <f t="shared" si="42"/>
        <v>1.3667025741659347</v>
      </c>
      <c r="F701" s="4">
        <f t="shared" si="44"/>
        <v>0.0013667025741659347</v>
      </c>
      <c r="H701" s="4">
        <f>SUM($F$10:F701)</f>
        <v>1.59486849173345</v>
      </c>
    </row>
    <row r="702" spans="1:8" ht="12.75">
      <c r="A702" s="15">
        <v>0.692</v>
      </c>
      <c r="B702" s="4">
        <f t="shared" si="45"/>
        <v>0.7218974996493616</v>
      </c>
      <c r="C702" s="4">
        <f>B702*Imp!$A$18</f>
        <v>3.059725781329519</v>
      </c>
      <c r="D702" s="4">
        <f t="shared" si="43"/>
        <v>4.171997442389998</v>
      </c>
      <c r="E702" s="4">
        <f aca="true" t="shared" si="46" ref="E702:E765">D702/C702</f>
        <v>1.3635200474001863</v>
      </c>
      <c r="F702" s="4">
        <f t="shared" si="44"/>
        <v>0.0013635200474001862</v>
      </c>
      <c r="H702" s="4">
        <f>SUM($F$10:F702)</f>
        <v>1.5962320117808502</v>
      </c>
    </row>
    <row r="703" spans="1:8" ht="12.75">
      <c r="A703" s="15">
        <v>0.693</v>
      </c>
      <c r="B703" s="4">
        <f t="shared" si="45"/>
        <v>0.7209375839835236</v>
      </c>
      <c r="C703" s="4">
        <f>B703*Imp!$A$18</f>
        <v>3.0556572276746126</v>
      </c>
      <c r="D703" s="4">
        <f t="shared" si="43"/>
        <v>4.1567282584379255</v>
      </c>
      <c r="E703" s="4">
        <f t="shared" si="46"/>
        <v>1.360338529070304</v>
      </c>
      <c r="F703" s="4">
        <f t="shared" si="44"/>
        <v>0.001360338529070304</v>
      </c>
      <c r="H703" s="4">
        <f>SUM($F$10:F703)</f>
        <v>1.5975923503099205</v>
      </c>
    </row>
    <row r="704" spans="1:8" ht="12.75">
      <c r="A704" s="15">
        <v>0.694</v>
      </c>
      <c r="B704" s="4">
        <f t="shared" si="45"/>
        <v>0.7199749995659572</v>
      </c>
      <c r="C704" s="4">
        <f>B704*Imp!$A$18</f>
        <v>3.0515773626514417</v>
      </c>
      <c r="D704" s="4">
        <f t="shared" si="43"/>
        <v>4.1414727390218165</v>
      </c>
      <c r="E704" s="4">
        <f t="shared" si="46"/>
        <v>1.3571580356145359</v>
      </c>
      <c r="F704" s="4">
        <f t="shared" si="44"/>
        <v>0.0013571580356145359</v>
      </c>
      <c r="H704" s="4">
        <f>SUM($F$10:F704)</f>
        <v>1.598949508345535</v>
      </c>
    </row>
    <row r="705" spans="1:8" ht="12.75">
      <c r="A705" s="15">
        <v>0.695</v>
      </c>
      <c r="B705" s="4">
        <f t="shared" si="45"/>
        <v>0.7190097356781757</v>
      </c>
      <c r="C705" s="4">
        <f>B705*Imp!$A$18</f>
        <v>3.0474861408302467</v>
      </c>
      <c r="D705" s="4">
        <f t="shared" si="43"/>
        <v>4.12623096803602</v>
      </c>
      <c r="E705" s="4">
        <f t="shared" si="46"/>
        <v>1.3539785834471043</v>
      </c>
      <c r="F705" s="4">
        <f t="shared" si="44"/>
        <v>0.0013539785834471043</v>
      </c>
      <c r="H705" s="4">
        <f>SUM($F$10:F705)</f>
        <v>1.600303486928982</v>
      </c>
    </row>
    <row r="706" spans="1:8" ht="12.75">
      <c r="A706" s="15">
        <v>0.696</v>
      </c>
      <c r="B706" s="4">
        <f t="shared" si="45"/>
        <v>0.7180417815141401</v>
      </c>
      <c r="C706" s="4">
        <f>B706*Imp!$A$18</f>
        <v>3.043383516410182</v>
      </c>
      <c r="D706" s="4">
        <f t="shared" si="43"/>
        <v>4.1110030290388035</v>
      </c>
      <c r="E706" s="4">
        <f t="shared" si="46"/>
        <v>1.3508001889580878</v>
      </c>
      <c r="F706" s="4">
        <f t="shared" si="44"/>
        <v>0.0013508001889580878</v>
      </c>
      <c r="H706" s="4">
        <f>SUM($F$10:F706)</f>
        <v>1.6016542871179402</v>
      </c>
    </row>
    <row r="707" spans="1:8" ht="12.75">
      <c r="A707" s="15">
        <v>0.697</v>
      </c>
      <c r="B707" s="4">
        <f t="shared" si="45"/>
        <v>0.7170711261792655</v>
      </c>
      <c r="C707" s="4">
        <f>B707*Imp!$A$18</f>
        <v>3.0392694432151046</v>
      </c>
      <c r="D707" s="4">
        <f t="shared" si="43"/>
        <v>4.095789005250332</v>
      </c>
      <c r="E707" s="4">
        <f t="shared" si="46"/>
        <v>1.347622868513291</v>
      </c>
      <c r="F707" s="4">
        <f t="shared" si="44"/>
        <v>0.001347622868513291</v>
      </c>
      <c r="H707" s="4">
        <f>SUM($F$10:F707)</f>
        <v>1.6030019099864534</v>
      </c>
    </row>
    <row r="708" spans="1:8" ht="12.75">
      <c r="A708" s="15">
        <v>0.698</v>
      </c>
      <c r="B708" s="4">
        <f t="shared" si="45"/>
        <v>0.7160977586894125</v>
      </c>
      <c r="C708" s="4">
        <f>B708*Imp!$A$18</f>
        <v>3.035143874689299</v>
      </c>
      <c r="D708" s="4">
        <f t="shared" si="43"/>
        <v>4.080588979550665</v>
      </c>
      <c r="E708" s="4">
        <f t="shared" si="46"/>
        <v>1.344446638454128</v>
      </c>
      <c r="F708" s="4">
        <f t="shared" si="44"/>
        <v>0.0013444466384541281</v>
      </c>
      <c r="H708" s="4">
        <f>SUM($F$10:F708)</f>
        <v>1.6043463566249077</v>
      </c>
    </row>
    <row r="709" spans="1:8" ht="12.75">
      <c r="A709" s="15">
        <v>0.699</v>
      </c>
      <c r="B709" s="4">
        <f t="shared" si="45"/>
        <v>0.7151216679698638</v>
      </c>
      <c r="C709" s="4">
        <f>B709*Imp!$A$18</f>
        <v>3.03100676389314</v>
      </c>
      <c r="D709" s="4">
        <f t="shared" si="43"/>
        <v>4.065403034477713</v>
      </c>
      <c r="E709" s="4">
        <f t="shared" si="46"/>
        <v>1.341271515097497</v>
      </c>
      <c r="F709" s="4">
        <f t="shared" si="44"/>
        <v>0.001341271515097497</v>
      </c>
      <c r="H709" s="4">
        <f>SUM($F$10:F709)</f>
        <v>1.6056876281400052</v>
      </c>
    </row>
    <row r="710" spans="1:8" ht="12.75">
      <c r="A710" s="15">
        <v>0.7</v>
      </c>
      <c r="B710" s="4">
        <f t="shared" si="45"/>
        <v>0.714142842854285</v>
      </c>
      <c r="C710" s="4">
        <f>B710*Imp!$A$18</f>
        <v>3.026858063498688</v>
      </c>
      <c r="D710" s="4">
        <f t="shared" si="43"/>
        <v>4.0502312522251795</v>
      </c>
      <c r="E710" s="4">
        <f t="shared" si="46"/>
        <v>1.3380975147356575</v>
      </c>
      <c r="F710" s="4">
        <f t="shared" si="44"/>
        <v>0.0013380975147356576</v>
      </c>
      <c r="H710" s="4">
        <f>SUM($F$10:F710)</f>
        <v>1.6070257256547409</v>
      </c>
    </row>
    <row r="711" spans="1:8" ht="12.75">
      <c r="A711" s="15">
        <v>0.701</v>
      </c>
      <c r="B711" s="4">
        <f t="shared" si="45"/>
        <v>0.7131612720836712</v>
      </c>
      <c r="C711" s="4">
        <f>B711*Imp!$A$18</f>
        <v>3.022697725785224</v>
      </c>
      <c r="D711" s="4">
        <f t="shared" si="43"/>
        <v>4.035073714640508</v>
      </c>
      <c r="E711" s="4">
        <f t="shared" si="46"/>
        <v>1.3349246536361137</v>
      </c>
      <c r="F711" s="4">
        <f t="shared" si="44"/>
        <v>0.0013349246536361137</v>
      </c>
      <c r="H711" s="4">
        <f>SUM($F$10:F711)</f>
        <v>1.608360650308377</v>
      </c>
    </row>
    <row r="712" spans="1:8" ht="12.75">
      <c r="A712" s="15">
        <v>0.702</v>
      </c>
      <c r="B712" s="4">
        <f t="shared" si="45"/>
        <v>0.7121769443052759</v>
      </c>
      <c r="C712" s="4">
        <f>B712*Imp!$A$18</f>
        <v>3.0185257026347103</v>
      </c>
      <c r="D712" s="4">
        <f t="shared" si="43"/>
        <v>4.019930503222779</v>
      </c>
      <c r="E712" s="4">
        <f t="shared" si="46"/>
        <v>1.3317529480414878</v>
      </c>
      <c r="F712" s="4">
        <f t="shared" si="44"/>
        <v>0.0013317529480414878</v>
      </c>
      <c r="H712" s="4">
        <f>SUM($F$10:F712)</f>
        <v>1.6096924032564184</v>
      </c>
    </row>
    <row r="713" spans="1:8" ht="12.75">
      <c r="A713" s="15">
        <v>0.703</v>
      </c>
      <c r="B713" s="4">
        <f t="shared" si="45"/>
        <v>0.7111898480715259</v>
      </c>
      <c r="C713" s="4">
        <f>B713*Imp!$A$18</f>
        <v>3.0143419455271916</v>
      </c>
      <c r="D713" s="4">
        <f t="shared" si="43"/>
        <v>4.004801699120606</v>
      </c>
      <c r="E713" s="4">
        <f t="shared" si="46"/>
        <v>1.3285824141694014</v>
      </c>
      <c r="F713" s="4">
        <f t="shared" si="44"/>
        <v>0.0013285824141694015</v>
      </c>
      <c r="H713" s="4">
        <f>SUM($F$10:F713)</f>
        <v>1.6110209856705877</v>
      </c>
    </row>
    <row r="714" spans="1:8" ht="12.75">
      <c r="A714" s="15">
        <v>0.704</v>
      </c>
      <c r="B714" s="4">
        <f t="shared" si="45"/>
        <v>0.7101999718389181</v>
      </c>
      <c r="C714" s="4">
        <f>B714*Imp!$A$18</f>
        <v>3.0101464055361173</v>
      </c>
      <c r="D714" s="4">
        <f aca="true" t="shared" si="47" ref="D714:D777">BESSELI(C714,1)</f>
        <v>3.98968738313002</v>
      </c>
      <c r="E714" s="4">
        <f t="shared" si="46"/>
        <v>1.325413068212356</v>
      </c>
      <c r="F714" s="4">
        <f t="shared" si="44"/>
        <v>0.001325413068212356</v>
      </c>
      <c r="H714" s="4">
        <f>SUM($F$10:F714)</f>
        <v>1.6123463987388</v>
      </c>
    </row>
    <row r="715" spans="1:8" ht="12.75">
      <c r="A715" s="15">
        <v>0.705</v>
      </c>
      <c r="B715" s="4">
        <f t="shared" si="45"/>
        <v>0.7092073039669008</v>
      </c>
      <c r="C715" s="4">
        <f>B715*Imp!$A$18</f>
        <v>3.0059390333236022</v>
      </c>
      <c r="D715" s="4">
        <f t="shared" si="47"/>
        <v>3.9745876356923118</v>
      </c>
      <c r="E715" s="4">
        <f t="shared" si="46"/>
        <v>1.3222449263376095</v>
      </c>
      <c r="F715" s="4">
        <f t="shared" si="44"/>
        <v>0.0013222449263376095</v>
      </c>
      <c r="H715" s="4">
        <f>SUM($F$10:F715)</f>
        <v>1.6136686436651377</v>
      </c>
    </row>
    <row r="716" spans="1:8" ht="12.75">
      <c r="A716" s="15">
        <v>0.706</v>
      </c>
      <c r="B716" s="4">
        <f t="shared" si="45"/>
        <v>0.7082118327167375</v>
      </c>
      <c r="C716" s="4">
        <f>B716*Imp!$A$18</f>
        <v>3.00171977913561</v>
      </c>
      <c r="D716" s="4">
        <f t="shared" si="47"/>
        <v>3.9595025368918826</v>
      </c>
      <c r="E716" s="4">
        <f t="shared" si="46"/>
        <v>1.31907800468706</v>
      </c>
      <c r="F716" s="4">
        <f aca="true" t="shared" si="48" ref="F716:F779">E716*$A$11</f>
        <v>0.00131907800468706</v>
      </c>
      <c r="H716" s="4">
        <f>SUM($F$10:F716)</f>
        <v>1.6149877216698247</v>
      </c>
    </row>
    <row r="717" spans="1:8" ht="12.75">
      <c r="A717" s="15">
        <v>0.707</v>
      </c>
      <c r="B717" s="4">
        <f t="shared" si="45"/>
        <v>0.7072135462503529</v>
      </c>
      <c r="C717" s="4">
        <f>B717*Imp!$A$18</f>
        <v>2.9974885927970605</v>
      </c>
      <c r="D717" s="4">
        <f t="shared" si="47"/>
        <v>3.9444321664540465</v>
      </c>
      <c r="E717" s="4">
        <f t="shared" si="46"/>
        <v>1.3159123193771223</v>
      </c>
      <c r="F717" s="4">
        <f t="shared" si="48"/>
        <v>0.0013159123193771222</v>
      </c>
      <c r="H717" s="4">
        <f>SUM($F$10:F717)</f>
        <v>1.6163036339892018</v>
      </c>
    </row>
    <row r="718" spans="1:8" ht="12.75">
      <c r="A718" s="15">
        <v>0.708</v>
      </c>
      <c r="B718" s="4">
        <f t="shared" si="45"/>
        <v>0.706212432629163</v>
      </c>
      <c r="C718" s="4">
        <f>B718*Imp!$A$18</f>
        <v>2.993245423706874</v>
      </c>
      <c r="D718" s="4">
        <f t="shared" si="47"/>
        <v>3.929376603742843</v>
      </c>
      <c r="E718" s="4">
        <f t="shared" si="46"/>
        <v>1.3127478864986126</v>
      </c>
      <c r="F718" s="4">
        <f t="shared" si="48"/>
        <v>0.0013127478864986128</v>
      </c>
      <c r="H718" s="4">
        <f>SUM($F$10:F718)</f>
        <v>1.6176163818757006</v>
      </c>
    </row>
    <row r="719" spans="1:8" ht="12.75">
      <c r="A719" s="15">
        <v>0.709</v>
      </c>
      <c r="B719" s="4">
        <f t="shared" si="45"/>
        <v>0.7052084798128849</v>
      </c>
      <c r="C719" s="4">
        <f>B719*Imp!$A$18</f>
        <v>2.9889902208329255</v>
      </c>
      <c r="D719" s="4">
        <f t="shared" si="47"/>
        <v>3.914335927758803</v>
      </c>
      <c r="E719" s="4">
        <f t="shared" si="46"/>
        <v>1.3095847221166272</v>
      </c>
      <c r="F719" s="4">
        <f t="shared" si="48"/>
        <v>0.0013095847221166273</v>
      </c>
      <c r="H719" s="4">
        <f>SUM($F$10:F719)</f>
        <v>1.6189259665978173</v>
      </c>
    </row>
    <row r="720" spans="1:8" ht="12.75">
      <c r="A720" s="15">
        <v>0.71</v>
      </c>
      <c r="B720" s="4">
        <f t="shared" si="45"/>
        <v>0.7042016756583301</v>
      </c>
      <c r="C720" s="4">
        <f>B720*Imp!$A$18</f>
        <v>2.984722932706928</v>
      </c>
      <c r="D720" s="4">
        <f t="shared" si="47"/>
        <v>3.899310217136698</v>
      </c>
      <c r="E720" s="4">
        <f t="shared" si="46"/>
        <v>1.3064228422704232</v>
      </c>
      <c r="F720" s="4">
        <f t="shared" si="48"/>
        <v>0.0013064228422704231</v>
      </c>
      <c r="H720" s="4">
        <f>SUM($F$10:F720)</f>
        <v>1.6202323894400876</v>
      </c>
    </row>
    <row r="721" spans="1:8" ht="12.75">
      <c r="A721" s="15">
        <v>0.711</v>
      </c>
      <c r="B721" s="4">
        <f t="shared" si="45"/>
        <v>0.7031920079181788</v>
      </c>
      <c r="C721" s="4">
        <f>B721*Imp!$A$18</f>
        <v>2.9804435074192406</v>
      </c>
      <c r="D721" s="4">
        <f t="shared" si="47"/>
        <v>3.884299550143287</v>
      </c>
      <c r="E721" s="4">
        <f t="shared" si="46"/>
        <v>1.3032622629733026</v>
      </c>
      <c r="F721" s="4">
        <f t="shared" si="48"/>
        <v>0.0013032622629733025</v>
      </c>
      <c r="H721" s="4">
        <f>SUM($F$10:F721)</f>
        <v>1.621535651703061</v>
      </c>
    </row>
    <row r="722" spans="1:8" ht="12.75">
      <c r="A722" s="15">
        <v>0.712</v>
      </c>
      <c r="B722" s="4">
        <f t="shared" si="45"/>
        <v>0.7021794642397341</v>
      </c>
      <c r="C722" s="4">
        <f>B722*Imp!$A$18</f>
        <v>2.976151892613587</v>
      </c>
      <c r="D722" s="4">
        <f t="shared" si="47"/>
        <v>3.8693040046750085</v>
      </c>
      <c r="E722" s="4">
        <f t="shared" si="46"/>
        <v>1.3001030002124914</v>
      </c>
      <c r="F722" s="4">
        <f t="shared" si="48"/>
        <v>0.0013001030002124914</v>
      </c>
      <c r="H722" s="4">
        <f>SUM($F$10:F722)</f>
        <v>1.6228357547032735</v>
      </c>
    </row>
    <row r="723" spans="1:8" ht="12.75">
      <c r="A723" s="15">
        <v>0.713</v>
      </c>
      <c r="B723" s="4">
        <f t="shared" si="45"/>
        <v>0.7011640321636585</v>
      </c>
      <c r="C723" s="4">
        <f>B723*Imp!$A$18</f>
        <v>2.9718480354817</v>
      </c>
      <c r="D723" s="4">
        <f t="shared" si="47"/>
        <v>3.854323658255685</v>
      </c>
      <c r="E723" s="4">
        <f t="shared" si="46"/>
        <v>1.2969450699490248</v>
      </c>
      <c r="F723" s="4">
        <f t="shared" si="48"/>
        <v>0.0012969450699490247</v>
      </c>
      <c r="H723" s="4">
        <f>SUM($F$10:F723)</f>
        <v>1.6241326997732224</v>
      </c>
    </row>
    <row r="724" spans="1:8" ht="12.75">
      <c r="A724" s="15">
        <v>0.714</v>
      </c>
      <c r="B724" s="4">
        <f t="shared" si="45"/>
        <v>0.7001456991226898</v>
      </c>
      <c r="C724" s="4">
        <f>B724*Imp!$A$18</f>
        <v>2.967531882757878</v>
      </c>
      <c r="D724" s="4">
        <f t="shared" si="47"/>
        <v>3.8393585880341736</v>
      </c>
      <c r="E724" s="4">
        <f t="shared" si="46"/>
        <v>1.2937884881176283</v>
      </c>
      <c r="F724" s="4">
        <f t="shared" si="48"/>
        <v>0.0012937884881176283</v>
      </c>
      <c r="H724" s="4">
        <f>SUM($F$10:F724)</f>
        <v>1.62542648826134</v>
      </c>
    </row>
    <row r="725" spans="1:8" ht="12.75">
      <c r="A725" s="15">
        <v>0.715</v>
      </c>
      <c r="B725" s="4">
        <f t="shared" si="45"/>
        <v>0.6991244524403363</v>
      </c>
      <c r="C725" s="4">
        <f>B725*Imp!$A$18</f>
        <v>2.9632033807134577</v>
      </c>
      <c r="D725" s="4">
        <f t="shared" si="47"/>
        <v>3.824408870782006</v>
      </c>
      <c r="E725" s="4">
        <f t="shared" si="46"/>
        <v>1.2906332706265993</v>
      </c>
      <c r="F725" s="4">
        <f t="shared" si="48"/>
        <v>0.0012906332706265993</v>
      </c>
      <c r="H725" s="4">
        <f>SUM($F$10:F725)</f>
        <v>1.6267171215319667</v>
      </c>
    </row>
    <row r="726" spans="1:8" ht="12.75">
      <c r="A726" s="15">
        <v>0.716</v>
      </c>
      <c r="B726" s="4">
        <f t="shared" si="45"/>
        <v>0.6981002793295531</v>
      </c>
      <c r="C726" s="4">
        <f>B726*Imp!$A$18</f>
        <v>2.9588624751512</v>
      </c>
      <c r="D726" s="4">
        <f t="shared" si="47"/>
        <v>3.809474582891013</v>
      </c>
      <c r="E726" s="4">
        <f t="shared" si="46"/>
        <v>1.2874794333576947</v>
      </c>
      <c r="F726" s="4">
        <f t="shared" si="48"/>
        <v>0.0012874794333576948</v>
      </c>
      <c r="H726" s="4">
        <f>SUM($F$10:F726)</f>
        <v>1.6280046009653244</v>
      </c>
    </row>
    <row r="727" spans="1:8" ht="12.75">
      <c r="A727" s="15">
        <v>0.717</v>
      </c>
      <c r="B727" s="4">
        <f aca="true" t="shared" si="49" ref="B727:B790">SQRT(1-A727^2)</f>
        <v>0.6970731668913961</v>
      </c>
      <c r="C727" s="4">
        <f>B727*Imp!$A$18</f>
        <v>2.9545091113995876</v>
      </c>
      <c r="D727" s="4">
        <f t="shared" si="47"/>
        <v>3.7945558003709037</v>
      </c>
      <c r="E727" s="4">
        <f t="shared" si="46"/>
        <v>1.28432699216601</v>
      </c>
      <c r="F727" s="4">
        <f t="shared" si="48"/>
        <v>0.00128432699216601</v>
      </c>
      <c r="H727" s="4">
        <f>SUM($F$10:F727)</f>
        <v>1.6292889279574905</v>
      </c>
    </row>
    <row r="728" spans="1:8" ht="12.75">
      <c r="A728" s="15">
        <v>0.718</v>
      </c>
      <c r="B728" s="4">
        <f t="shared" si="49"/>
        <v>0.696043102113655</v>
      </c>
      <c r="C728" s="4">
        <f>B728*Imp!$A$18</f>
        <v>2.95014323430703</v>
      </c>
      <c r="D728" s="4">
        <f t="shared" si="47"/>
        <v>3.7796525988468304</v>
      </c>
      <c r="E728" s="4">
        <f t="shared" si="46"/>
        <v>1.2811759628798658</v>
      </c>
      <c r="F728" s="4">
        <f t="shared" si="48"/>
        <v>0.0012811759628798657</v>
      </c>
      <c r="H728" s="4">
        <f>SUM($F$10:F728)</f>
        <v>1.6305701039203704</v>
      </c>
    </row>
    <row r="729" spans="1:8" ht="12.75">
      <c r="A729" s="15">
        <v>0.719</v>
      </c>
      <c r="B729" s="4">
        <f t="shared" si="49"/>
        <v>0.6950100718694658</v>
      </c>
      <c r="C729" s="4">
        <f>B729*Imp!$A$18</f>
        <v>2.9457647882359823</v>
      </c>
      <c r="D729" s="4">
        <f t="shared" si="47"/>
        <v>3.7647650535569386</v>
      </c>
      <c r="E729" s="4">
        <f t="shared" si="46"/>
        <v>1.2780263613006928</v>
      </c>
      <c r="F729" s="4">
        <f t="shared" si="48"/>
        <v>0.0012780263613006927</v>
      </c>
      <c r="H729" s="4">
        <f>SUM($F$10:F729)</f>
        <v>1.631848130281671</v>
      </c>
    </row>
    <row r="730" spans="1:8" ht="12.75">
      <c r="A730" s="15">
        <v>0.72</v>
      </c>
      <c r="B730" s="4">
        <f t="shared" si="49"/>
        <v>0.6939740629158989</v>
      </c>
      <c r="C730" s="4">
        <f>B730*Imp!$A$18</f>
        <v>2.9413737170569623</v>
      </c>
      <c r="D730" s="4">
        <f t="shared" si="47"/>
        <v>3.7498932393498547</v>
      </c>
      <c r="E730" s="4">
        <f t="shared" si="46"/>
        <v>1.2748782032029133</v>
      </c>
      <c r="F730" s="4">
        <f t="shared" si="48"/>
        <v>0.0012748782032029134</v>
      </c>
      <c r="H730" s="4">
        <f>SUM($F$10:F730)</f>
        <v>1.6331230084848738</v>
      </c>
    </row>
    <row r="731" spans="1:8" ht="12.75">
      <c r="A731" s="15">
        <v>0.721</v>
      </c>
      <c r="B731" s="4">
        <f t="shared" si="49"/>
        <v>0.6929350618925268</v>
      </c>
      <c r="C731" s="4">
        <f>B731*Imp!$A$18</f>
        <v>2.9369699641424787</v>
      </c>
      <c r="D731" s="4">
        <f t="shared" si="47"/>
        <v>3.7350372306821913</v>
      </c>
      <c r="E731" s="4">
        <f t="shared" si="46"/>
        <v>1.2717315043338306</v>
      </c>
      <c r="F731" s="4">
        <f t="shared" si="48"/>
        <v>0.0012717315043338307</v>
      </c>
      <c r="H731" s="4">
        <f>SUM($F$10:F731)</f>
        <v>1.6343947399892076</v>
      </c>
    </row>
    <row r="732" spans="1:8" ht="12.75">
      <c r="A732" s="15">
        <v>0.722</v>
      </c>
      <c r="B732" s="4">
        <f t="shared" si="49"/>
        <v>0.6918930553199678</v>
      </c>
      <c r="C732" s="4">
        <f>B732*Imp!$A$18</f>
        <v>2.9325534723608584</v>
      </c>
      <c r="D732" s="4">
        <f t="shared" si="47"/>
        <v>3.7201971016159865</v>
      </c>
      <c r="E732" s="4">
        <f t="shared" si="46"/>
        <v>1.2685862804135106</v>
      </c>
      <c r="F732" s="4">
        <f t="shared" si="48"/>
        <v>0.0012685862804135107</v>
      </c>
      <c r="H732" s="4">
        <f>SUM($F$10:F732)</f>
        <v>1.6356633262696212</v>
      </c>
    </row>
    <row r="733" spans="1:8" ht="12.75">
      <c r="A733" s="15">
        <v>0.723</v>
      </c>
      <c r="B733" s="4">
        <f t="shared" si="49"/>
        <v>0.690848029598406</v>
      </c>
      <c r="C733" s="4">
        <f>B733*Imp!$A$18</f>
        <v>2.9281241840699743</v>
      </c>
      <c r="D733" s="4">
        <f t="shared" si="47"/>
        <v>3.705372925816133</v>
      </c>
      <c r="E733" s="4">
        <f t="shared" si="46"/>
        <v>1.265442547134669</v>
      </c>
      <c r="F733" s="4">
        <f t="shared" si="48"/>
        <v>0.001265442547134669</v>
      </c>
      <c r="H733" s="4">
        <f>SUM($F$10:F733)</f>
        <v>1.6369287688167558</v>
      </c>
    </row>
    <row r="734" spans="1:8" ht="12.75">
      <c r="A734" s="15">
        <v>0.724</v>
      </c>
      <c r="B734" s="4">
        <f t="shared" si="49"/>
        <v>0.6897999710060881</v>
      </c>
      <c r="C734" s="4">
        <f>B734*Imp!$A$18</f>
        <v>2.9236820411108755</v>
      </c>
      <c r="D734" s="4">
        <f t="shared" si="47"/>
        <v>3.690564776547781</v>
      </c>
      <c r="E734" s="4">
        <f t="shared" si="46"/>
        <v>1.2623003201625587</v>
      </c>
      <c r="F734" s="4">
        <f t="shared" si="48"/>
        <v>0.0012623003201625586</v>
      </c>
      <c r="H734" s="4">
        <f>SUM($F$10:F734)</f>
        <v>1.6381910691369184</v>
      </c>
    </row>
    <row r="735" spans="1:8" ht="12.75">
      <c r="A735" s="15">
        <v>0.725</v>
      </c>
      <c r="B735" s="4">
        <f t="shared" si="49"/>
        <v>0.6887488656977956</v>
      </c>
      <c r="C735" s="4">
        <f>B735*Imp!$A$18</f>
        <v>2.9192269848013064</v>
      </c>
      <c r="D735" s="4">
        <f t="shared" si="47"/>
        <v>3.6757727266736917</v>
      </c>
      <c r="E735" s="4">
        <f t="shared" si="46"/>
        <v>1.2591596151348534</v>
      </c>
      <c r="F735" s="4">
        <f t="shared" si="48"/>
        <v>0.0012591596151348534</v>
      </c>
      <c r="H735" s="4">
        <f>SUM($F$10:F735)</f>
        <v>1.6394502287520532</v>
      </c>
    </row>
    <row r="736" spans="1:8" ht="12.75">
      <c r="A736" s="15">
        <v>0.726</v>
      </c>
      <c r="B736" s="4">
        <f t="shared" si="49"/>
        <v>0.6876946997032913</v>
      </c>
      <c r="C736" s="4">
        <f>B736*Imp!$A$18</f>
        <v>2.9147589559291296</v>
      </c>
      <c r="D736" s="4">
        <f t="shared" si="47"/>
        <v>3.6609968486515774</v>
      </c>
      <c r="E736" s="4">
        <f t="shared" si="46"/>
        <v>1.2560204476615362</v>
      </c>
      <c r="F736" s="4">
        <f t="shared" si="48"/>
        <v>0.0012560204476615361</v>
      </c>
      <c r="H736" s="4">
        <f>SUM($F$10:F736)</f>
        <v>1.6407062491997146</v>
      </c>
    </row>
    <row r="737" spans="1:8" ht="12.75">
      <c r="A737" s="15">
        <v>0.727</v>
      </c>
      <c r="B737" s="4">
        <f t="shared" si="49"/>
        <v>0.686637458925742</v>
      </c>
      <c r="C737" s="4">
        <f>B737*Imp!$A$18</f>
        <v>2.9102778947456347</v>
      </c>
      <c r="D737" s="4">
        <f t="shared" si="47"/>
        <v>3.6462372145314084</v>
      </c>
      <c r="E737" s="4">
        <f t="shared" si="46"/>
        <v>1.2528828333247874</v>
      </c>
      <c r="F737" s="4">
        <f t="shared" si="48"/>
        <v>0.0012528828333247875</v>
      </c>
      <c r="H737" s="4">
        <f>SUM($F$10:F737)</f>
        <v>1.6419591320330393</v>
      </c>
    </row>
    <row r="738" spans="1:8" ht="12.75">
      <c r="A738" s="15">
        <v>0.728</v>
      </c>
      <c r="B738" s="4">
        <f t="shared" si="49"/>
        <v>0.6855771291401136</v>
      </c>
      <c r="C738" s="4">
        <f>B738*Imp!$A$18</f>
        <v>2.90578374095874</v>
      </c>
      <c r="D738" s="4">
        <f t="shared" si="47"/>
        <v>3.6314938959526764</v>
      </c>
      <c r="E738" s="4">
        <f t="shared" si="46"/>
        <v>1.2497467876788704</v>
      </c>
      <c r="F738" s="4">
        <f t="shared" si="48"/>
        <v>0.0012497467876788704</v>
      </c>
      <c r="H738" s="4">
        <f>SUM($F$10:F738)</f>
        <v>1.6432088788207182</v>
      </c>
    </row>
    <row r="739" spans="1:8" ht="12.75">
      <c r="A739" s="15">
        <v>0.729</v>
      </c>
      <c r="B739" s="4">
        <f t="shared" si="49"/>
        <v>0.6845136959915412</v>
      </c>
      <c r="C739" s="4">
        <f>B739*Imp!$A$18</f>
        <v>2.9012764337260823</v>
      </c>
      <c r="D739" s="4">
        <f t="shared" si="47"/>
        <v>3.6167669641416342</v>
      </c>
      <c r="E739" s="4">
        <f t="shared" si="46"/>
        <v>1.2466123262500202</v>
      </c>
      <c r="F739" s="4">
        <f t="shared" si="48"/>
        <v>0.0012466123262500203</v>
      </c>
      <c r="H739" s="4">
        <f>SUM($F$10:F739)</f>
        <v>1.6444554911469682</v>
      </c>
    </row>
    <row r="740" spans="1:8" ht="12.75">
      <c r="A740" s="15">
        <v>0.73</v>
      </c>
      <c r="B740" s="4">
        <f t="shared" si="49"/>
        <v>0.6834471449936711</v>
      </c>
      <c r="C740" s="4">
        <f>B740*Imp!$A$18</f>
        <v>2.896755911647988</v>
      </c>
      <c r="D740" s="4">
        <f t="shared" si="47"/>
        <v>3.6020564899084904</v>
      </c>
      <c r="E740" s="4">
        <f t="shared" si="46"/>
        <v>1.2434794645363307</v>
      </c>
      <c r="F740" s="4">
        <f t="shared" si="48"/>
        <v>0.0012434794645363309</v>
      </c>
      <c r="H740" s="4">
        <f>SUM($F$10:F740)</f>
        <v>1.6456989706115046</v>
      </c>
    </row>
    <row r="741" spans="1:8" ht="12.75">
      <c r="A741" s="15">
        <v>0.731</v>
      </c>
      <c r="B741" s="4">
        <f t="shared" si="49"/>
        <v>0.6823774615269763</v>
      </c>
      <c r="C741" s="4">
        <f>B741*Imp!$A$18</f>
        <v>2.892222112760338</v>
      </c>
      <c r="D741" s="4">
        <f t="shared" si="47"/>
        <v>3.5873625436445917</v>
      </c>
      <c r="E741" s="4">
        <f t="shared" si="46"/>
        <v>1.2403482180076453</v>
      </c>
      <c r="F741" s="4">
        <f t="shared" si="48"/>
        <v>0.0012403482180076452</v>
      </c>
      <c r="H741" s="4">
        <f>SUM($F$10:F741)</f>
        <v>1.6469393188295123</v>
      </c>
    </row>
    <row r="742" spans="1:8" ht="12.75">
      <c r="A742" s="15">
        <v>0.732</v>
      </c>
      <c r="B742" s="4">
        <f t="shared" si="49"/>
        <v>0.6813046308370434</v>
      </c>
      <c r="C742" s="4">
        <f>B742*Imp!$A$18</f>
        <v>2.8876749745273007</v>
      </c>
      <c r="D742" s="4">
        <f t="shared" si="47"/>
        <v>3.5726851953195373</v>
      </c>
      <c r="E742" s="4">
        <f t="shared" si="46"/>
        <v>1.2372186021054428</v>
      </c>
      <c r="F742" s="4">
        <f t="shared" si="48"/>
        <v>0.0012372186021054428</v>
      </c>
      <c r="H742" s="4">
        <f>SUM($F$10:F742)</f>
        <v>1.6481765374316177</v>
      </c>
    </row>
    <row r="743" spans="1:8" ht="12.75">
      <c r="A743" s="15">
        <v>0.733</v>
      </c>
      <c r="B743" s="4">
        <f t="shared" si="49"/>
        <v>0.6802286380328308</v>
      </c>
      <c r="C743" s="4">
        <f>B743*Imp!$A$18</f>
        <v>2.8831144338339567</v>
      </c>
      <c r="D743" s="4">
        <f t="shared" si="47"/>
        <v>3.5580245144782876</v>
      </c>
      <c r="E743" s="4">
        <f t="shared" si="46"/>
        <v>1.2340906322427299</v>
      </c>
      <c r="F743" s="4">
        <f t="shared" si="48"/>
        <v>0.00123409063224273</v>
      </c>
      <c r="H743" s="4">
        <f>SUM($F$10:F743)</f>
        <v>1.6494106280638605</v>
      </c>
    </row>
    <row r="744" spans="1:8" ht="12.75">
      <c r="A744" s="15">
        <v>0.734</v>
      </c>
      <c r="B744" s="4">
        <f t="shared" si="49"/>
        <v>0.6791494680848981</v>
      </c>
      <c r="C744" s="4">
        <f>B744*Imp!$A$18</f>
        <v>2.878540426978787</v>
      </c>
      <c r="D744" s="4">
        <f t="shared" si="47"/>
        <v>3.543380570238213</v>
      </c>
      <c r="E744" s="4">
        <f t="shared" si="46"/>
        <v>1.230964323803928</v>
      </c>
      <c r="F744" s="4">
        <f t="shared" si="48"/>
        <v>0.001230964323803928</v>
      </c>
      <c r="H744" s="4">
        <f>SUM($F$10:F744)</f>
        <v>1.6506415923876645</v>
      </c>
    </row>
    <row r="745" spans="1:8" ht="12.75">
      <c r="A745" s="15">
        <v>0.735</v>
      </c>
      <c r="B745" s="4">
        <f t="shared" si="49"/>
        <v>0.6780671058236051</v>
      </c>
      <c r="C745" s="4">
        <f>B745*Imp!$A$18</f>
        <v>2.873952889666046</v>
      </c>
      <c r="D745" s="4">
        <f t="shared" si="47"/>
        <v>3.5287534312861157</v>
      </c>
      <c r="E745" s="4">
        <f t="shared" si="46"/>
        <v>1.2278396921447652</v>
      </c>
      <c r="F745" s="4">
        <f t="shared" si="48"/>
        <v>0.0012278396921447652</v>
      </c>
      <c r="H745" s="4">
        <f>SUM($F$10:F745)</f>
        <v>1.6518694320798093</v>
      </c>
    </row>
    <row r="746" spans="1:8" ht="12.75">
      <c r="A746" s="15">
        <v>0.736</v>
      </c>
      <c r="B746" s="4">
        <f t="shared" si="49"/>
        <v>0.6769815359372809</v>
      </c>
      <c r="C746" s="4">
        <f>B746*Imp!$A$18</f>
        <v>2.869351756997995</v>
      </c>
      <c r="D746" s="4">
        <f t="shared" si="47"/>
        <v>3.5141431658752045</v>
      </c>
      <c r="E746" s="4">
        <f t="shared" si="46"/>
        <v>1.224716752592164</v>
      </c>
      <c r="F746" s="4">
        <f t="shared" si="48"/>
        <v>0.001224716752592164</v>
      </c>
      <c r="H746" s="4">
        <f>SUM($F$10:F746)</f>
        <v>1.6530941488324014</v>
      </c>
    </row>
    <row r="747" spans="1:8" ht="12.75">
      <c r="A747" s="15">
        <v>0.737</v>
      </c>
      <c r="B747" s="4">
        <f t="shared" si="49"/>
        <v>0.6758927429703622</v>
      </c>
      <c r="C747" s="4">
        <f>B747*Imp!$A$18</f>
        <v>2.864736963467016</v>
      </c>
      <c r="D747" s="4">
        <f t="shared" si="47"/>
        <v>3.4995498418220397</v>
      </c>
      <c r="E747" s="4">
        <f t="shared" si="46"/>
        <v>1.2215955204441347</v>
      </c>
      <c r="F747" s="4">
        <f t="shared" si="48"/>
        <v>0.0012215955204441346</v>
      </c>
      <c r="H747" s="4">
        <f>SUM($F$10:F747)</f>
        <v>1.6543157443528456</v>
      </c>
    </row>
    <row r="748" spans="1:8" ht="12.75">
      <c r="A748" s="15">
        <v>0.738</v>
      </c>
      <c r="B748" s="4">
        <f t="shared" si="49"/>
        <v>0.6748007113214982</v>
      </c>
      <c r="C748" s="4">
        <f>B748*Imp!$A$18</f>
        <v>2.86010844294758</v>
      </c>
      <c r="D748" s="4">
        <f t="shared" si="47"/>
        <v>3.484973526503429</v>
      </c>
      <c r="E748" s="4">
        <f t="shared" si="46"/>
        <v>1.2184760109696657</v>
      </c>
      <c r="F748" s="4">
        <f t="shared" si="48"/>
        <v>0.0012184760109696657</v>
      </c>
      <c r="H748" s="4">
        <f>SUM($F$10:F748)</f>
        <v>1.6555342203638153</v>
      </c>
    </row>
    <row r="749" spans="1:8" ht="12.75">
      <c r="A749" s="15">
        <v>0.739</v>
      </c>
      <c r="B749" s="4">
        <f t="shared" si="49"/>
        <v>0.6737054252416259</v>
      </c>
      <c r="C749" s="4">
        <f>B749*Imp!$A$18</f>
        <v>2.855466128688084</v>
      </c>
      <c r="D749" s="4">
        <f t="shared" si="47"/>
        <v>3.4704142868532797</v>
      </c>
      <c r="E749" s="4">
        <f t="shared" si="46"/>
        <v>1.2153582394086138</v>
      </c>
      <c r="F749" s="4">
        <f t="shared" si="48"/>
        <v>0.0012153582394086137</v>
      </c>
      <c r="H749" s="4">
        <f>SUM($F$10:F749)</f>
        <v>1.6567495786032238</v>
      </c>
    </row>
    <row r="750" spans="1:8" ht="12.75">
      <c r="A750" s="15">
        <v>0.74</v>
      </c>
      <c r="B750" s="4">
        <f t="shared" si="49"/>
        <v>0.6726068688320095</v>
      </c>
      <c r="C750" s="4">
        <f>B750*Imp!$A$18</f>
        <v>2.8508099533025466</v>
      </c>
      <c r="D750" s="4">
        <f t="shared" si="47"/>
        <v>3.4558721893594115</v>
      </c>
      <c r="E750" s="4">
        <f t="shared" si="46"/>
        <v>1.2122422209715962</v>
      </c>
      <c r="F750" s="4">
        <f t="shared" si="48"/>
        <v>0.0012122422209715961</v>
      </c>
      <c r="H750" s="4">
        <f>SUM($F$10:F750)</f>
        <v>1.6579618208241953</v>
      </c>
    </row>
    <row r="751" spans="1:8" ht="12.75">
      <c r="A751" s="15">
        <v>0.741</v>
      </c>
      <c r="B751" s="4">
        <f t="shared" si="49"/>
        <v>0.6715050260422478</v>
      </c>
      <c r="C751" s="4">
        <f>B751*Imp!$A$18</f>
        <v>2.8461398487621605</v>
      </c>
      <c r="D751" s="4">
        <f t="shared" si="47"/>
        <v>3.441347300060324</v>
      </c>
      <c r="E751" s="4">
        <f t="shared" si="46"/>
        <v>1.2091279708398834</v>
      </c>
      <c r="F751" s="4">
        <f t="shared" si="48"/>
        <v>0.0012091279708398835</v>
      </c>
      <c r="H751" s="4">
        <f>SUM($F$10:F751)</f>
        <v>1.6591709487950352</v>
      </c>
    </row>
    <row r="752" spans="1:8" ht="12.75">
      <c r="A752" s="15">
        <v>0.742</v>
      </c>
      <c r="B752" s="4">
        <f t="shared" si="49"/>
        <v>0.6703998806682472</v>
      </c>
      <c r="C752" s="4">
        <f>B752*Imp!$A$18</f>
        <v>2.8414557463867</v>
      </c>
      <c r="D752" s="4">
        <f t="shared" si="47"/>
        <v>3.426839684541923</v>
      </c>
      <c r="E752" s="4">
        <f t="shared" si="46"/>
        <v>1.2060155041652925</v>
      </c>
      <c r="F752" s="4">
        <f t="shared" si="48"/>
        <v>0.0012060155041652926</v>
      </c>
      <c r="H752" s="4">
        <f>SUM($F$10:F752)</f>
        <v>1.6603769642992006</v>
      </c>
    </row>
    <row r="753" spans="1:8" ht="12.75">
      <c r="A753" s="15">
        <v>0.743</v>
      </c>
      <c r="B753" s="4">
        <f t="shared" si="49"/>
        <v>0.6692914163501575</v>
      </c>
      <c r="C753" s="4">
        <f>B753*Imp!$A$18</f>
        <v>2.8367575768357733</v>
      </c>
      <c r="D753" s="4">
        <f t="shared" si="47"/>
        <v>3.412349407934177</v>
      </c>
      <c r="E753" s="4">
        <f t="shared" si="46"/>
        <v>1.2029048360700743</v>
      </c>
      <c r="F753" s="4">
        <f t="shared" si="48"/>
        <v>0.0012029048360700744</v>
      </c>
      <c r="H753" s="4">
        <f>SUM($F$10:F753)</f>
        <v>1.6615798691352706</v>
      </c>
    </row>
    <row r="754" spans="1:8" ht="12.75">
      <c r="A754" s="15">
        <v>0.744</v>
      </c>
      <c r="B754" s="4">
        <f t="shared" si="49"/>
        <v>0.6681796165702751</v>
      </c>
      <c r="C754" s="4">
        <f>B754*Imp!$A$18</f>
        <v>2.832045270099935</v>
      </c>
      <c r="D754" s="4">
        <f t="shared" si="47"/>
        <v>3.3978765349077733</v>
      </c>
      <c r="E754" s="4">
        <f t="shared" si="46"/>
        <v>1.199795981646816</v>
      </c>
      <c r="F754" s="4">
        <f t="shared" si="48"/>
        <v>0.001199795981646816</v>
      </c>
      <c r="H754" s="4">
        <f>SUM($F$10:F754)</f>
        <v>1.6627796651169173</v>
      </c>
    </row>
    <row r="755" spans="1:8" ht="12.75">
      <c r="A755" s="15">
        <v>0.745</v>
      </c>
      <c r="B755" s="4">
        <f t="shared" si="49"/>
        <v>0.6670644646509062</v>
      </c>
      <c r="C755" s="4">
        <f>B755*Imp!$A$18</f>
        <v>2.827318755491629</v>
      </c>
      <c r="D755" s="4">
        <f t="shared" si="47"/>
        <v>3.3834211296706735</v>
      </c>
      <c r="E755" s="4">
        <f t="shared" si="46"/>
        <v>1.196688955958327</v>
      </c>
      <c r="F755" s="4">
        <f t="shared" si="48"/>
        <v>0.001196688955958327</v>
      </c>
      <c r="H755" s="4">
        <f>SUM($F$10:F755)</f>
        <v>1.6639763540728756</v>
      </c>
    </row>
    <row r="756" spans="1:8" ht="12.75">
      <c r="A756" s="15">
        <v>0.746</v>
      </c>
      <c r="B756" s="4">
        <f t="shared" si="49"/>
        <v>0.6659459437521937</v>
      </c>
      <c r="C756" s="4">
        <f>B756*Imp!$A$18</f>
        <v>2.822577961635979</v>
      </c>
      <c r="D756" s="4">
        <f t="shared" si="47"/>
        <v>3.3689832559646455</v>
      </c>
      <c r="E756" s="4">
        <f t="shared" si="46"/>
        <v>1.1935837740375352</v>
      </c>
      <c r="F756" s="4">
        <f t="shared" si="48"/>
        <v>0.0011935837740375353</v>
      </c>
      <c r="H756" s="4">
        <f>SUM($F$10:F756)</f>
        <v>1.6651699378469131</v>
      </c>
    </row>
    <row r="757" spans="1:8" ht="12.75">
      <c r="A757" s="15">
        <v>0.747</v>
      </c>
      <c r="B757" s="4">
        <f t="shared" si="49"/>
        <v>0.6648240368699074</v>
      </c>
      <c r="C757" s="4">
        <f>B757*Imp!$A$18</f>
        <v>2.8178228164614225</v>
      </c>
      <c r="D757" s="4">
        <f t="shared" si="47"/>
        <v>3.3545629770617484</v>
      </c>
      <c r="E757" s="4">
        <f t="shared" si="46"/>
        <v>1.1904804508873825</v>
      </c>
      <c r="F757" s="4">
        <f t="shared" si="48"/>
        <v>0.0011904804508873826</v>
      </c>
      <c r="H757" s="4">
        <f>SUM($F$10:F757)</f>
        <v>1.6663604182978005</v>
      </c>
    </row>
    <row r="758" spans="1:8" ht="12.75">
      <c r="A758" s="15">
        <v>0.748</v>
      </c>
      <c r="B758" s="4">
        <f t="shared" si="49"/>
        <v>0.663698726833192</v>
      </c>
      <c r="C758" s="4">
        <f>B758*Imp!$A$18</f>
        <v>2.813053247190162</v>
      </c>
      <c r="D758" s="4">
        <f t="shared" si="47"/>
        <v>3.3401603557607427</v>
      </c>
      <c r="E758" s="4">
        <f t="shared" si="46"/>
        <v>1.1873790014807168</v>
      </c>
      <c r="F758" s="4">
        <f t="shared" si="48"/>
        <v>0.001187379001480717</v>
      </c>
      <c r="H758" s="4">
        <f>SUM($F$10:F758)</f>
        <v>1.6675477972992812</v>
      </c>
    </row>
    <row r="759" spans="1:8" ht="12.75">
      <c r="A759" s="15">
        <v>0.749</v>
      </c>
      <c r="B759" s="4">
        <f t="shared" si="49"/>
        <v>0.6625699963022775</v>
      </c>
      <c r="C759" s="4">
        <f>B759*Imp!$A$18</f>
        <v>2.8082691803284674</v>
      </c>
      <c r="D759" s="4">
        <f t="shared" si="47"/>
        <v>3.3257754543834763</v>
      </c>
      <c r="E759" s="4">
        <f t="shared" si="46"/>
        <v>1.1842794407601906</v>
      </c>
      <c r="F759" s="4">
        <f t="shared" si="48"/>
        <v>0.0011842794407601906</v>
      </c>
      <c r="H759" s="4">
        <f>SUM($F$10:F759)</f>
        <v>1.6687320767400413</v>
      </c>
    </row>
    <row r="760" spans="1:8" ht="12.75">
      <c r="A760" s="15">
        <v>0.75</v>
      </c>
      <c r="B760" s="4">
        <f t="shared" si="49"/>
        <v>0.6614378277661477</v>
      </c>
      <c r="C760" s="4">
        <f>B760*Imp!$A$18</f>
        <v>2.8034705416567873</v>
      </c>
      <c r="D760" s="4">
        <f t="shared" si="47"/>
        <v>3.3114083347711816</v>
      </c>
      <c r="E760" s="4">
        <f t="shared" si="46"/>
        <v>1.1811817836381524</v>
      </c>
      <c r="F760" s="4">
        <f t="shared" si="48"/>
        <v>0.0011811817836381525</v>
      </c>
      <c r="H760" s="4">
        <f>SUM($F$10:F760)</f>
        <v>1.6699132585236796</v>
      </c>
    </row>
    <row r="761" spans="1:8" ht="12.75">
      <c r="A761" s="15">
        <v>0.751</v>
      </c>
      <c r="B761" s="4">
        <f t="shared" si="49"/>
        <v>0.6603022035401669</v>
      </c>
      <c r="C761" s="4">
        <f>B761*Imp!$A$18</f>
        <v>2.7986572562196947</v>
      </c>
      <c r="D761" s="4">
        <f t="shared" si="47"/>
        <v>3.297059058280745</v>
      </c>
      <c r="E761" s="4">
        <f t="shared" si="46"/>
        <v>1.178086044996546</v>
      </c>
      <c r="F761" s="4">
        <f t="shared" si="48"/>
        <v>0.001178086044996546</v>
      </c>
      <c r="H761" s="4">
        <f>SUM($F$10:F761)</f>
        <v>1.6710913445686761</v>
      </c>
    </row>
    <row r="762" spans="1:8" ht="12.75">
      <c r="A762" s="15">
        <v>0.752</v>
      </c>
      <c r="B762" s="4">
        <f t="shared" si="49"/>
        <v>0.6591631057636645</v>
      </c>
      <c r="C762" s="4">
        <f>B762*Imp!$A$18</f>
        <v>2.7938292483156473</v>
      </c>
      <c r="D762" s="4">
        <f t="shared" si="47"/>
        <v>3.2827276857809022</v>
      </c>
      <c r="E762" s="4">
        <f t="shared" si="46"/>
        <v>1.174992239686804</v>
      </c>
      <c r="F762" s="4">
        <f t="shared" si="48"/>
        <v>0.001174992239686804</v>
      </c>
      <c r="H762" s="4">
        <f>SUM($F$10:F762)</f>
        <v>1.672266336808363</v>
      </c>
    </row>
    <row r="763" spans="1:8" ht="12.75">
      <c r="A763" s="15">
        <v>0.753</v>
      </c>
      <c r="B763" s="4">
        <f t="shared" si="49"/>
        <v>0.6580205163974753</v>
      </c>
      <c r="C763" s="4">
        <f>B763*Imp!$A$18</f>
        <v>2.788986441486561</v>
      </c>
      <c r="D763" s="4">
        <f t="shared" si="47"/>
        <v>3.268414277648373</v>
      </c>
      <c r="E763" s="4">
        <f t="shared" si="46"/>
        <v>1.171900382529745</v>
      </c>
      <c r="F763" s="4">
        <f t="shared" si="48"/>
        <v>0.0011719003825297449</v>
      </c>
      <c r="H763" s="4">
        <f>SUM($F$10:F763)</f>
        <v>1.6734382371908927</v>
      </c>
    </row>
    <row r="764" spans="1:8" ht="12.75">
      <c r="A764" s="15">
        <v>0.754</v>
      </c>
      <c r="B764" s="4">
        <f t="shared" si="49"/>
        <v>0.6568744172214351</v>
      </c>
      <c r="C764" s="4">
        <f>B764*Imp!$A$18</f>
        <v>2.784128758507199</v>
      </c>
      <c r="D764" s="4">
        <f t="shared" si="47"/>
        <v>3.254118893763946</v>
      </c>
      <c r="E764" s="4">
        <f t="shared" si="46"/>
        <v>1.168810488315471</v>
      </c>
      <c r="F764" s="4">
        <f t="shared" si="48"/>
        <v>0.0011688104883154711</v>
      </c>
      <c r="H764" s="4">
        <f>SUM($F$10:F764)</f>
        <v>1.674607047679208</v>
      </c>
    </row>
    <row r="765" spans="1:8" ht="12.75">
      <c r="A765" s="15">
        <v>0.755</v>
      </c>
      <c r="B765" s="4">
        <f t="shared" si="49"/>
        <v>0.6557247898318318</v>
      </c>
      <c r="C765" s="4">
        <f>B765*Imp!$A$18</f>
        <v>2.7792561213743645</v>
      </c>
      <c r="D765" s="4">
        <f t="shared" si="47"/>
        <v>3.239841593508492</v>
      </c>
      <c r="E765" s="4">
        <f t="shared" si="46"/>
        <v>1.165722571803265</v>
      </c>
      <c r="F765" s="4">
        <f t="shared" si="48"/>
        <v>0.0011657225718032652</v>
      </c>
      <c r="H765" s="4">
        <f>SUM($F$10:F765)</f>
        <v>1.6757727702510115</v>
      </c>
    </row>
    <row r="766" spans="1:8" ht="12.75">
      <c r="A766" s="15">
        <v>0.756</v>
      </c>
      <c r="B766" s="4">
        <f t="shared" si="49"/>
        <v>0.6545716156388084</v>
      </c>
      <c r="C766" s="4">
        <f>B766*Imp!$A$18</f>
        <v>2.7743684512958957</v>
      </c>
      <c r="D766" s="4">
        <f t="shared" si="47"/>
        <v>3.2255824357589167</v>
      </c>
      <c r="E766" s="4">
        <f aca="true" t="shared" si="50" ref="E766:E829">D766/C766</f>
        <v>1.162636647721488</v>
      </c>
      <c r="F766" s="4">
        <f t="shared" si="48"/>
        <v>0.001162636647721488</v>
      </c>
      <c r="H766" s="4">
        <f>SUM($F$10:F766)</f>
        <v>1.676935406898733</v>
      </c>
    </row>
    <row r="767" spans="1:8" ht="12.75">
      <c r="A767" s="15">
        <v>0.757</v>
      </c>
      <c r="B767" s="4">
        <f t="shared" si="49"/>
        <v>0.6534148758637195</v>
      </c>
      <c r="C767" s="4">
        <f>B767*Imp!$A$18</f>
        <v>2.769465668679461</v>
      </c>
      <c r="D767" s="4">
        <f t="shared" si="47"/>
        <v>3.2113414788840413</v>
      </c>
      <c r="E767" s="4">
        <f t="shared" si="50"/>
        <v>1.1595527307674753</v>
      </c>
      <c r="F767" s="4">
        <f t="shared" si="48"/>
        <v>0.0011595527307674753</v>
      </c>
      <c r="H767" s="4">
        <f>SUM($F$10:F767)</f>
        <v>1.6780949596295005</v>
      </c>
    </row>
    <row r="768" spans="1:8" ht="12.75">
      <c r="A768" s="15">
        <v>0.758</v>
      </c>
      <c r="B768" s="4">
        <f t="shared" si="49"/>
        <v>0.6522545515364382</v>
      </c>
      <c r="C768" s="4">
        <f>B768*Imp!$A$18</f>
        <v>2.764547693121143</v>
      </c>
      <c r="D768" s="4">
        <f t="shared" si="47"/>
        <v>3.197118780740425</v>
      </c>
      <c r="E768" s="4">
        <f t="shared" si="50"/>
        <v>1.1564708356074385</v>
      </c>
      <c r="F768" s="4">
        <f t="shared" si="48"/>
        <v>0.0011564708356074384</v>
      </c>
      <c r="H768" s="4">
        <f>SUM($F$10:F768)</f>
        <v>1.679251430465108</v>
      </c>
    </row>
    <row r="769" spans="1:8" ht="12.75">
      <c r="A769" s="15">
        <v>0.759</v>
      </c>
      <c r="B769" s="4">
        <f t="shared" si="49"/>
        <v>0.6510906234926133</v>
      </c>
      <c r="C769" s="4">
        <f>B769*Imp!$A$18</f>
        <v>2.7596144433938155</v>
      </c>
      <c r="D769" s="4">
        <f t="shared" si="47"/>
        <v>3.1829143986681045</v>
      </c>
      <c r="E769" s="4">
        <f t="shared" si="50"/>
        <v>1.1533909768763597</v>
      </c>
      <c r="F769" s="4">
        <f t="shared" si="48"/>
        <v>0.0011533909768763598</v>
      </c>
      <c r="H769" s="4">
        <f>SUM($F$10:F769)</f>
        <v>1.6804048214419844</v>
      </c>
    </row>
    <row r="770" spans="1:8" ht="12.75">
      <c r="A770" s="15">
        <v>0.76</v>
      </c>
      <c r="B770" s="4">
        <f t="shared" si="49"/>
        <v>0.6499230723708769</v>
      </c>
      <c r="C770" s="4">
        <f>B770*Imp!$A$18</f>
        <v>2.754665837435307</v>
      </c>
      <c r="D770" s="4">
        <f t="shared" si="47"/>
        <v>3.1687283894862937</v>
      </c>
      <c r="E770" s="4">
        <f t="shared" si="50"/>
        <v>1.150313169177897</v>
      </c>
      <c r="F770" s="4">
        <f t="shared" si="48"/>
        <v>0.001150313169177897</v>
      </c>
      <c r="H770" s="4">
        <f>SUM($F$10:F770)</f>
        <v>1.6815551346111623</v>
      </c>
    </row>
    <row r="771" spans="1:8" ht="12.75">
      <c r="A771" s="15">
        <v>0.761</v>
      </c>
      <c r="B771" s="4">
        <f t="shared" si="49"/>
        <v>0.6487518786099968</v>
      </c>
      <c r="C771" s="4">
        <f>B771*Imp!$A$18</f>
        <v>2.749701792336332</v>
      </c>
      <c r="D771" s="4">
        <f t="shared" si="47"/>
        <v>3.1545608094889572</v>
      </c>
      <c r="E771" s="4">
        <f t="shared" si="50"/>
        <v>1.1472374270842765</v>
      </c>
      <c r="F771" s="4">
        <f t="shared" si="48"/>
        <v>0.0011472374270842765</v>
      </c>
      <c r="H771" s="4">
        <f>SUM($F$10:F771)</f>
        <v>1.6827023720382466</v>
      </c>
    </row>
    <row r="772" spans="1:8" ht="12.75">
      <c r="A772" s="15">
        <v>0.762</v>
      </c>
      <c r="B772" s="4">
        <f t="shared" si="49"/>
        <v>0.6475770224459789</v>
      </c>
      <c r="C772" s="4">
        <f>B772*Imp!$A$18</f>
        <v>2.7447222243282066</v>
      </c>
      <c r="D772" s="4">
        <f t="shared" si="47"/>
        <v>3.1404117144403556</v>
      </c>
      <c r="E772" s="4">
        <f t="shared" si="50"/>
        <v>1.144163765136196</v>
      </c>
      <c r="F772" s="4">
        <f t="shared" si="48"/>
        <v>0.001144163765136196</v>
      </c>
      <c r="H772" s="4">
        <f>SUM($F$10:F772)</f>
        <v>1.6838465358033827</v>
      </c>
    </row>
    <row r="773" spans="1:8" ht="12.75">
      <c r="A773" s="15">
        <v>0.763</v>
      </c>
      <c r="B773" s="4">
        <f t="shared" si="49"/>
        <v>0.6463984839091131</v>
      </c>
      <c r="C773" s="4">
        <f>B773*Imp!$A$18</f>
        <v>2.739727048770333</v>
      </c>
      <c r="D773" s="4">
        <f t="shared" si="47"/>
        <v>3.126281159570511</v>
      </c>
      <c r="E773" s="4">
        <f t="shared" si="50"/>
        <v>1.1410921978427284</v>
      </c>
      <c r="F773" s="4">
        <f t="shared" si="48"/>
        <v>0.0011410921978427285</v>
      </c>
      <c r="H773" s="4">
        <f>SUM($F$10:F773)</f>
        <v>1.6849876280012255</v>
      </c>
    </row>
    <row r="774" spans="1:8" ht="12.75">
      <c r="A774" s="15">
        <v>0.764</v>
      </c>
      <c r="B774" s="4">
        <f t="shared" si="49"/>
        <v>0.6452162428209631</v>
      </c>
      <c r="C774" s="4">
        <f>B774*Imp!$A$18</f>
        <v>2.7347161801374362</v>
      </c>
      <c r="D774" s="4">
        <f t="shared" si="47"/>
        <v>3.1121691995705545</v>
      </c>
      <c r="E774" s="4">
        <f t="shared" si="50"/>
        <v>1.138022739681216</v>
      </c>
      <c r="F774" s="4">
        <f t="shared" si="48"/>
        <v>0.001138022739681216</v>
      </c>
      <c r="H774" s="4">
        <f>SUM($F$10:F774)</f>
        <v>1.6861256507409066</v>
      </c>
    </row>
    <row r="775" spans="1:8" ht="12.75">
      <c r="A775" s="15">
        <v>0.765</v>
      </c>
      <c r="B775" s="4">
        <f t="shared" si="49"/>
        <v>0.6440302787913003</v>
      </c>
      <c r="C775" s="4">
        <f>B775*Imp!$A$18</f>
        <v>2.729689532006571</v>
      </c>
      <c r="D775" s="4">
        <f t="shared" si="47"/>
        <v>3.098075888588035</v>
      </c>
      <c r="E775" s="4">
        <f t="shared" si="50"/>
        <v>1.1349554050971746</v>
      </c>
      <c r="F775" s="4">
        <f t="shared" si="48"/>
        <v>0.0011349554050971745</v>
      </c>
      <c r="H775" s="4">
        <f>SUM($F$10:F775)</f>
        <v>1.6872606061460038</v>
      </c>
    </row>
    <row r="776" spans="1:8" ht="12.75">
      <c r="A776" s="15">
        <v>0.766</v>
      </c>
      <c r="B776" s="4">
        <f t="shared" si="49"/>
        <v>0.6428405712149786</v>
      </c>
      <c r="C776" s="4">
        <f>B776*Imp!$A$18</f>
        <v>2.7246470170438752</v>
      </c>
      <c r="D776" s="4">
        <f t="shared" si="47"/>
        <v>3.084001280222127</v>
      </c>
      <c r="E776" s="4">
        <f t="shared" si="50"/>
        <v>1.1318902085041957</v>
      </c>
      <c r="F776" s="4">
        <f t="shared" si="48"/>
        <v>0.0011318902085041959</v>
      </c>
      <c r="H776" s="4">
        <f>SUM($F$10:F776)</f>
        <v>1.688392496354508</v>
      </c>
    </row>
    <row r="777" spans="1:8" ht="12.75">
      <c r="A777" s="15">
        <v>0.767</v>
      </c>
      <c r="B777" s="4">
        <f t="shared" si="49"/>
        <v>0.6416470992687491</v>
      </c>
      <c r="C777" s="4">
        <f>B777*Imp!$A$18</f>
        <v>2.719588546991069</v>
      </c>
      <c r="D777" s="4">
        <f t="shared" si="47"/>
        <v>3.0699454275187565</v>
      </c>
      <c r="E777" s="4">
        <f t="shared" si="50"/>
        <v>1.1288271642838472</v>
      </c>
      <c r="F777" s="4">
        <f t="shared" si="48"/>
        <v>0.0011288271642838472</v>
      </c>
      <c r="H777" s="4">
        <f>SUM($F$10:F777)</f>
        <v>1.6895213235187918</v>
      </c>
    </row>
    <row r="778" spans="1:8" ht="12.75">
      <c r="A778" s="15">
        <v>0.768</v>
      </c>
      <c r="B778" s="4">
        <f t="shared" si="49"/>
        <v>0.6404498419080139</v>
      </c>
      <c r="C778" s="4">
        <f>B778*Imp!$A$18</f>
        <v>2.7145140326516963</v>
      </c>
      <c r="D778" s="4">
        <f aca="true" t="shared" si="51" ref="D778:D841">BESSELI(C778,1)</f>
        <v>3.055908382965641</v>
      </c>
      <c r="E778" s="4">
        <f t="shared" si="50"/>
        <v>1.1257662867855764</v>
      </c>
      <c r="F778" s="4">
        <f t="shared" si="48"/>
        <v>0.0011257662867855765</v>
      </c>
      <c r="H778" s="4">
        <f>SUM($F$10:F778)</f>
        <v>1.6906470898055774</v>
      </c>
    </row>
    <row r="779" spans="1:8" ht="12.75">
      <c r="A779" s="15">
        <v>0.769</v>
      </c>
      <c r="B779" s="4">
        <f t="shared" si="49"/>
        <v>0.6392487778635169</v>
      </c>
      <c r="C779" s="4">
        <f>B779*Imp!$A$18</f>
        <v>2.7094233838770982</v>
      </c>
      <c r="D779" s="4">
        <f t="shared" si="51"/>
        <v>3.0418901984872257</v>
      </c>
      <c r="E779" s="4">
        <f t="shared" si="50"/>
        <v>1.1227075903266097</v>
      </c>
      <c r="F779" s="4">
        <f t="shared" si="48"/>
        <v>0.0011227075903266098</v>
      </c>
      <c r="H779" s="4">
        <f>SUM($F$10:F779)</f>
        <v>1.691769797395904</v>
      </c>
    </row>
    <row r="780" spans="1:8" ht="12.75">
      <c r="A780" s="15">
        <v>0.77</v>
      </c>
      <c r="B780" s="4">
        <f t="shared" si="49"/>
        <v>0.6380438856379709</v>
      </c>
      <c r="C780" s="4">
        <f>B780*Imp!$A$18</f>
        <v>2.704316509552118</v>
      </c>
      <c r="D780" s="4">
        <f t="shared" si="51"/>
        <v>3.0278909254395585</v>
      </c>
      <c r="E780" s="4">
        <f t="shared" si="50"/>
        <v>1.11965108919186</v>
      </c>
      <c r="F780" s="4">
        <f aca="true" t="shared" si="52" ref="F780:F843">E780*$A$11</f>
        <v>0.00111965108919186</v>
      </c>
      <c r="H780" s="4">
        <f>SUM($F$10:F780)</f>
        <v>1.6928894484850958</v>
      </c>
    </row>
    <row r="781" spans="1:8" ht="12.75">
      <c r="A781" s="15">
        <v>0.771</v>
      </c>
      <c r="B781" s="4">
        <f t="shared" si="49"/>
        <v>0.6368351435026179</v>
      </c>
      <c r="C781" s="4">
        <f>B781*Imp!$A$18</f>
        <v>2.6991933175805225</v>
      </c>
      <c r="D781" s="4">
        <f t="shared" si="51"/>
        <v>3.013910614605035</v>
      </c>
      <c r="E781" s="4">
        <f t="shared" si="50"/>
        <v>1.1165967976338262</v>
      </c>
      <c r="F781" s="4">
        <f t="shared" si="52"/>
        <v>0.0011165967976338263</v>
      </c>
      <c r="H781" s="4">
        <f>SUM($F$10:F781)</f>
        <v>1.6940060452827297</v>
      </c>
    </row>
    <row r="782" spans="1:8" ht="12.75">
      <c r="A782" s="15">
        <v>0.772</v>
      </c>
      <c r="B782" s="4">
        <f t="shared" si="49"/>
        <v>0.6356225294937239</v>
      </c>
      <c r="C782" s="4">
        <f>B782*Imp!$A$18</f>
        <v>2.6940537148701424</v>
      </c>
      <c r="D782" s="4">
        <f t="shared" si="51"/>
        <v>2.9999493161870783</v>
      </c>
      <c r="E782" s="4">
        <f t="shared" si="50"/>
        <v>1.1135447298725</v>
      </c>
      <c r="F782" s="4">
        <f t="shared" si="52"/>
        <v>0.0011135447298725</v>
      </c>
      <c r="H782" s="4">
        <f>SUM($F$10:F782)</f>
        <v>1.6951195900126022</v>
      </c>
    </row>
    <row r="783" spans="1:8" ht="12.75">
      <c r="A783" s="15">
        <v>0.773</v>
      </c>
      <c r="B783" s="4">
        <f t="shared" si="49"/>
        <v>0.6344060214090027</v>
      </c>
      <c r="C783" s="4">
        <f>B783*Imp!$A$18</f>
        <v>2.6888976073177195</v>
      </c>
      <c r="D783" s="4">
        <f t="shared" si="51"/>
        <v>2.986007079804696</v>
      </c>
      <c r="E783" s="4">
        <f t="shared" si="50"/>
        <v>1.110494900095268</v>
      </c>
      <c r="F783" s="4">
        <f t="shared" si="52"/>
        <v>0.001110494900095268</v>
      </c>
      <c r="H783" s="4">
        <f>SUM($F$10:F783)</f>
        <v>1.6962300849126974</v>
      </c>
    </row>
    <row r="784" spans="1:8" ht="12.75">
      <c r="A784" s="15">
        <v>0.774</v>
      </c>
      <c r="B784" s="4">
        <f t="shared" si="49"/>
        <v>0.6331855968039702</v>
      </c>
      <c r="C784" s="4">
        <f>B784*Imp!$A$18</f>
        <v>2.683724899793451</v>
      </c>
      <c r="D784" s="4">
        <f t="shared" si="51"/>
        <v>2.9720839544869415</v>
      </c>
      <c r="E784" s="4">
        <f t="shared" si="50"/>
        <v>1.107447322456815</v>
      </c>
      <c r="F784" s="4">
        <f t="shared" si="52"/>
        <v>0.001107447322456815</v>
      </c>
      <c r="H784" s="4">
        <f>SUM($F$10:F784)</f>
        <v>1.6973375322351543</v>
      </c>
    </row>
    <row r="785" spans="1:8" ht="12.75">
      <c r="A785" s="15">
        <v>0.775</v>
      </c>
      <c r="B785" s="4">
        <f t="shared" si="49"/>
        <v>0.6319612329882268</v>
      </c>
      <c r="C785" s="4">
        <f>B785*Imp!$A$18</f>
        <v>2.678535496125234</v>
      </c>
      <c r="D785" s="4">
        <f t="shared" si="51"/>
        <v>2.9581799886672813</v>
      </c>
      <c r="E785" s="4">
        <f t="shared" si="50"/>
        <v>1.104402011079032</v>
      </c>
      <c r="F785" s="4">
        <f t="shared" si="52"/>
        <v>0.001104402011079032</v>
      </c>
      <c r="H785" s="4">
        <f>SUM($F$10:F785)</f>
        <v>1.6984419342462334</v>
      </c>
    </row>
    <row r="786" spans="1:8" ht="12.75">
      <c r="A786" s="15">
        <v>0.776</v>
      </c>
      <c r="B786" s="4">
        <f t="shared" si="49"/>
        <v>0.6307329070216647</v>
      </c>
      <c r="C786" s="4">
        <f>B786*Imp!$A$18</f>
        <v>2.67332929908259</v>
      </c>
      <c r="D786" s="4">
        <f t="shared" si="51"/>
        <v>2.944295230177846</v>
      </c>
      <c r="E786" s="4">
        <f t="shared" si="50"/>
        <v>1.1013589800509214</v>
      </c>
      <c r="F786" s="4">
        <f t="shared" si="52"/>
        <v>0.0011013589800509215</v>
      </c>
      <c r="H786" s="4">
        <f>SUM($F$10:F786)</f>
        <v>1.6995432932262842</v>
      </c>
    </row>
    <row r="787" spans="1:8" ht="12.75">
      <c r="A787" s="15">
        <v>0.777</v>
      </c>
      <c r="B787" s="4">
        <f t="shared" si="49"/>
        <v>0.6295005957105997</v>
      </c>
      <c r="C787" s="4">
        <f>B787*Imp!$A$18</f>
        <v>2.66810621036027</v>
      </c>
      <c r="D787" s="4">
        <f t="shared" si="51"/>
        <v>2.93042972624356</v>
      </c>
      <c r="E787" s="4">
        <f t="shared" si="50"/>
        <v>1.0983182434284986</v>
      </c>
      <c r="F787" s="4">
        <f t="shared" si="52"/>
        <v>0.0010983182434284985</v>
      </c>
      <c r="H787" s="4">
        <f>SUM($F$10:F787)</f>
        <v>1.7006416114697127</v>
      </c>
    </row>
    <row r="788" spans="1:8" ht="12.75">
      <c r="A788" s="15">
        <v>0.778</v>
      </c>
      <c r="B788" s="4">
        <f t="shared" si="49"/>
        <v>0.6282642756038258</v>
      </c>
      <c r="C788" s="4">
        <f>B788*Imp!$A$18</f>
        <v>2.662866130561532</v>
      </c>
      <c r="D788" s="4">
        <f t="shared" si="51"/>
        <v>2.916583523476182</v>
      </c>
      <c r="E788" s="4">
        <f t="shared" si="50"/>
        <v>1.0952798152347025</v>
      </c>
      <c r="F788" s="4">
        <f t="shared" si="52"/>
        <v>0.0010952798152347024</v>
      </c>
      <c r="H788" s="4">
        <f>SUM($F$10:F788)</f>
        <v>1.7017368912849473</v>
      </c>
    </row>
    <row r="789" spans="1:8" ht="12.75">
      <c r="A789" s="15">
        <v>0.779</v>
      </c>
      <c r="B789" s="4">
        <f t="shared" si="49"/>
        <v>0.627023922988589</v>
      </c>
      <c r="C789" s="4">
        <f>B789*Imp!$A$18</f>
        <v>2.6576089591810756</v>
      </c>
      <c r="D789" s="4">
        <f t="shared" si="51"/>
        <v>2.9027566678682066</v>
      </c>
      <c r="E789" s="4">
        <f t="shared" si="50"/>
        <v>1.0922437094592996</v>
      </c>
      <c r="F789" s="4">
        <f t="shared" si="52"/>
        <v>0.0010922437094592996</v>
      </c>
      <c r="H789" s="4">
        <f>SUM($F$10:F789)</f>
        <v>1.7028291349944067</v>
      </c>
    </row>
    <row r="790" spans="1:8" ht="12.75">
      <c r="A790" s="15">
        <v>0.78</v>
      </c>
      <c r="B790" s="4">
        <f t="shared" si="49"/>
        <v>0.6257795138864806</v>
      </c>
      <c r="C790" s="4">
        <f>B790*Imp!$A$18</f>
        <v>2.6523345945876375</v>
      </c>
      <c r="D790" s="4">
        <f t="shared" si="51"/>
        <v>2.888949204786658</v>
      </c>
      <c r="E790" s="4">
        <f t="shared" si="50"/>
        <v>1.089209940058791</v>
      </c>
      <c r="F790" s="4">
        <f t="shared" si="52"/>
        <v>0.0010892099400587908</v>
      </c>
      <c r="H790" s="4">
        <f>SUM($F$10:F790)</f>
        <v>1.7039183449344655</v>
      </c>
    </row>
    <row r="791" spans="1:8" ht="12.75">
      <c r="A791" s="15">
        <v>0.781</v>
      </c>
      <c r="B791" s="4">
        <f aca="true" t="shared" si="53" ref="B791:B854">SQRT(1-A791^2)</f>
        <v>0.624531024049246</v>
      </c>
      <c r="C791" s="4">
        <f>B791*Imp!$A$18</f>
        <v>2.647042934006225</v>
      </c>
      <c r="D791" s="4">
        <f t="shared" si="51"/>
        <v>2.875161178966762</v>
      </c>
      <c r="E791" s="4">
        <f t="shared" si="50"/>
        <v>1.086178520956321</v>
      </c>
      <c r="F791" s="4">
        <f t="shared" si="52"/>
        <v>0.001086178520956321</v>
      </c>
      <c r="H791" s="4">
        <f>SUM($F$10:F791)</f>
        <v>1.7050045234554219</v>
      </c>
    </row>
    <row r="792" spans="1:8" ht="12.75">
      <c r="A792" s="15">
        <v>0.782</v>
      </c>
      <c r="B792" s="4">
        <f t="shared" si="53"/>
        <v>0.6232784289545082</v>
      </c>
      <c r="C792" s="4">
        <f>B792*Imp!$A$18</f>
        <v>2.6417338734999936</v>
      </c>
      <c r="D792" s="4">
        <f t="shared" si="51"/>
        <v>2.8613926345054836</v>
      </c>
      <c r="E792" s="4">
        <f t="shared" si="50"/>
        <v>1.0831494660415841</v>
      </c>
      <c r="F792" s="4">
        <f t="shared" si="52"/>
        <v>0.001083149466041584</v>
      </c>
      <c r="H792" s="4">
        <f>SUM($F$10:F792)</f>
        <v>1.7060876729214633</v>
      </c>
    </row>
    <row r="793" spans="1:8" ht="12.75">
      <c r="A793" s="15">
        <v>0.783</v>
      </c>
      <c r="B793" s="4">
        <f t="shared" si="53"/>
        <v>0.6220217038014028</v>
      </c>
      <c r="C793" s="4">
        <f>B793*Imp!$A$18</f>
        <v>2.6364073079517407</v>
      </c>
      <c r="D793" s="4">
        <f t="shared" si="51"/>
        <v>2.8476436148549333</v>
      </c>
      <c r="E793" s="4">
        <f t="shared" si="50"/>
        <v>1.0801227891707312</v>
      </c>
      <c r="F793" s="4">
        <f t="shared" si="52"/>
        <v>0.0010801227891707314</v>
      </c>
      <c r="H793" s="4">
        <f>SUM($F$10:F793)</f>
        <v>1.7071677957106342</v>
      </c>
    </row>
    <row r="794" spans="1:8" ht="12.75">
      <c r="A794" s="15">
        <v>0.784</v>
      </c>
      <c r="B794" s="4">
        <f t="shared" si="53"/>
        <v>0.6207608235061229</v>
      </c>
      <c r="C794" s="4">
        <f>B794*Imp!$A$18</f>
        <v>2.63106313104503</v>
      </c>
      <c r="D794" s="4">
        <f t="shared" si="51"/>
        <v>2.833914162815654</v>
      </c>
      <c r="E794" s="4">
        <f t="shared" si="50"/>
        <v>1.077098504166281</v>
      </c>
      <c r="F794" s="4">
        <f t="shared" si="52"/>
        <v>0.001077098504166281</v>
      </c>
      <c r="H794" s="4">
        <f>SUM($F$10:F794)</f>
        <v>1.7082448942148005</v>
      </c>
    </row>
    <row r="795" spans="1:8" ht="12.75">
      <c r="A795" s="15">
        <v>0.785</v>
      </c>
      <c r="B795" s="4">
        <f t="shared" si="53"/>
        <v>0.619495762697373</v>
      </c>
      <c r="C795" s="4">
        <f>B795*Imp!$A$18</f>
        <v>2.6257012352449176</v>
      </c>
      <c r="D795" s="4">
        <f t="shared" si="51"/>
        <v>2.8202043205297604</v>
      </c>
      <c r="E795" s="4">
        <f t="shared" si="50"/>
        <v>1.0740766248170273</v>
      </c>
      <c r="F795" s="4">
        <f t="shared" si="52"/>
        <v>0.0010740766248170273</v>
      </c>
      <c r="H795" s="4">
        <f>SUM($F$10:F795)</f>
        <v>1.7093189708396175</v>
      </c>
    </row>
    <row r="796" spans="1:8" ht="12.75">
      <c r="A796" s="15">
        <v>0.786</v>
      </c>
      <c r="B796" s="4">
        <f t="shared" si="53"/>
        <v>0.6182264957117254</v>
      </c>
      <c r="C796" s="4">
        <f>B796*Imp!$A$18</f>
        <v>2.620321511778272</v>
      </c>
      <c r="D796" s="4">
        <f t="shared" si="51"/>
        <v>2.806514129473935</v>
      </c>
      <c r="E796" s="4">
        <f t="shared" si="50"/>
        <v>1.071057164877948</v>
      </c>
      <c r="F796" s="4">
        <f t="shared" si="52"/>
        <v>0.0010710571648779481</v>
      </c>
      <c r="H796" s="4">
        <f>SUM($F$10:F796)</f>
        <v>1.7103900280044955</v>
      </c>
    </row>
    <row r="797" spans="1:8" ht="12.75">
      <c r="A797" s="15">
        <v>0.787</v>
      </c>
      <c r="B797" s="4">
        <f t="shared" si="53"/>
        <v>0.6169529965888811</v>
      </c>
      <c r="C797" s="4">
        <f>B797*Imp!$A$18</f>
        <v>2.614923850613689</v>
      </c>
      <c r="D797" s="4">
        <f t="shared" si="51"/>
        <v>2.7928436304522823</v>
      </c>
      <c r="E797" s="4">
        <f t="shared" si="50"/>
        <v>1.0680401380701154</v>
      </c>
      <c r="F797" s="4">
        <f t="shared" si="52"/>
        <v>0.0010680401380701154</v>
      </c>
      <c r="H797" s="4">
        <f>SUM($F$10:F797)</f>
        <v>1.7114580681425655</v>
      </c>
    </row>
    <row r="798" spans="1:8" ht="12.75">
      <c r="A798" s="15">
        <v>0.788</v>
      </c>
      <c r="B798" s="4">
        <f t="shared" si="53"/>
        <v>0.6156752390668314</v>
      </c>
      <c r="C798" s="4">
        <f>B798*Imp!$A$18</f>
        <v>2.609508140440981</v>
      </c>
      <c r="D798" s="4">
        <f t="shared" si="51"/>
        <v>2.7791928635890395</v>
      </c>
      <c r="E798" s="4">
        <f t="shared" si="50"/>
        <v>1.0650255580806058</v>
      </c>
      <c r="F798" s="4">
        <f t="shared" si="52"/>
        <v>0.0010650255580806059</v>
      </c>
      <c r="H798" s="4">
        <f>SUM($F$10:F798)</f>
        <v>1.7125230937006461</v>
      </c>
    </row>
    <row r="799" spans="1:8" ht="12.75">
      <c r="A799" s="15">
        <v>0.789</v>
      </c>
      <c r="B799" s="4">
        <f t="shared" si="53"/>
        <v>0.6143931965769152</v>
      </c>
      <c r="C799" s="4">
        <f>B799*Imp!$A$18</f>
        <v>2.6040742686502325</v>
      </c>
      <c r="D799" s="4">
        <f t="shared" si="51"/>
        <v>2.7655618683211234</v>
      </c>
      <c r="E799" s="4">
        <f t="shared" si="50"/>
        <v>1.062013438562409</v>
      </c>
      <c r="F799" s="4">
        <f t="shared" si="52"/>
        <v>0.001062013438562409</v>
      </c>
      <c r="H799" s="4">
        <f>SUM($F$10:F799)</f>
        <v>1.7135851071392085</v>
      </c>
    </row>
    <row r="800" spans="1:8" ht="12.75">
      <c r="A800" s="15">
        <v>0.79</v>
      </c>
      <c r="B800" s="4">
        <f t="shared" si="53"/>
        <v>0.6131068422387732</v>
      </c>
      <c r="C800" s="4">
        <f>B800*Imp!$A$18</f>
        <v>2.5986221213104095</v>
      </c>
      <c r="D800" s="4">
        <f t="shared" si="51"/>
        <v>2.751950683390535</v>
      </c>
      <c r="E800" s="4">
        <f t="shared" si="50"/>
        <v>1.0590037931343426</v>
      </c>
      <c r="F800" s="4">
        <f t="shared" si="52"/>
        <v>0.0010590037931343427</v>
      </c>
      <c r="H800" s="4">
        <f>SUM($F$10:F800)</f>
        <v>1.714644110932343</v>
      </c>
    </row>
    <row r="801" spans="1:8" ht="12.75">
      <c r="A801" s="15">
        <v>0.791</v>
      </c>
      <c r="B801" s="4">
        <f t="shared" si="53"/>
        <v>0.6118161488551932</v>
      </c>
      <c r="C801" s="4">
        <f>B801*Imp!$A$18</f>
        <v>2.5931515831475136</v>
      </c>
      <c r="D801" s="4">
        <f t="shared" si="51"/>
        <v>2.7383593468365808</v>
      </c>
      <c r="E801" s="4">
        <f t="shared" si="50"/>
        <v>1.0559966353809587</v>
      </c>
      <c r="F801" s="4">
        <f t="shared" si="52"/>
        <v>0.0010559966353809586</v>
      </c>
      <c r="H801" s="4">
        <f>SUM($F$10:F801)</f>
        <v>1.7157001075677238</v>
      </c>
    </row>
    <row r="802" spans="1:8" ht="12.75">
      <c r="A802" s="15">
        <v>0.792</v>
      </c>
      <c r="B802" s="4">
        <f t="shared" si="53"/>
        <v>0.6105210889068452</v>
      </c>
      <c r="C802" s="4">
        <f>B802*Imp!$A$18</f>
        <v>2.5876625375222657</v>
      </c>
      <c r="D802" s="4">
        <f t="shared" si="51"/>
        <v>2.7247878959879452</v>
      </c>
      <c r="E802" s="4">
        <f t="shared" si="50"/>
        <v>1.0529919788524587</v>
      </c>
      <c r="F802" s="4">
        <f t="shared" si="52"/>
        <v>0.0010529919788524586</v>
      </c>
      <c r="H802" s="4">
        <f>SUM($F$10:F802)</f>
        <v>1.7167530995465763</v>
      </c>
    </row>
    <row r="803" spans="1:8" ht="12.75">
      <c r="A803" s="15">
        <v>0.793</v>
      </c>
      <c r="B803" s="4">
        <f t="shared" si="53"/>
        <v>0.6092216345469027</v>
      </c>
      <c r="C803" s="4">
        <f>B803*Imp!$A$18</f>
        <v>2.5821548664073104</v>
      </c>
      <c r="D803" s="4">
        <f t="shared" si="51"/>
        <v>2.71123636745311</v>
      </c>
      <c r="E803" s="4">
        <f t="shared" si="50"/>
        <v>1.0499898370640324</v>
      </c>
      <c r="F803" s="4">
        <f t="shared" si="52"/>
        <v>0.0010499898370640323</v>
      </c>
      <c r="H803" s="4">
        <f>SUM($F$10:F803)</f>
        <v>1.7178030893836402</v>
      </c>
    </row>
    <row r="804" spans="1:8" ht="12.75">
      <c r="A804" s="15">
        <v>0.794</v>
      </c>
      <c r="B804" s="4">
        <f t="shared" si="53"/>
        <v>0.6079177575955483</v>
      </c>
      <c r="C804" s="4">
        <f>B804*Imp!$A$18</f>
        <v>2.5766284503639274</v>
      </c>
      <c r="D804" s="4">
        <f t="shared" si="51"/>
        <v>2.697704797118044</v>
      </c>
      <c r="E804" s="4">
        <f t="shared" si="50"/>
        <v>1.0469902234980815</v>
      </c>
      <c r="F804" s="4">
        <f t="shared" si="52"/>
        <v>0.0010469902234980814</v>
      </c>
      <c r="H804" s="4">
        <f>SUM($F$10:F804)</f>
        <v>1.7188500796071384</v>
      </c>
    </row>
    <row r="805" spans="1:8" ht="12.75">
      <c r="A805" s="15">
        <v>0.795</v>
      </c>
      <c r="B805" s="4">
        <f t="shared" si="53"/>
        <v>0.6066094295343586</v>
      </c>
      <c r="C805" s="4">
        <f>B805*Imp!$A$18</f>
        <v>2.571083168518231</v>
      </c>
      <c r="D805" s="4">
        <f t="shared" si="51"/>
        <v>2.684193220128681</v>
      </c>
      <c r="E805" s="4">
        <f t="shared" si="50"/>
        <v>1.0439931516006298</v>
      </c>
      <c r="F805" s="4">
        <f t="shared" si="52"/>
        <v>0.0010439931516006298</v>
      </c>
      <c r="H805" s="4">
        <f>SUM($F$10:F805)</f>
        <v>1.719894072758739</v>
      </c>
    </row>
    <row r="806" spans="1:8" ht="12.75">
      <c r="A806" s="15">
        <v>0.796</v>
      </c>
      <c r="B806" s="4">
        <f t="shared" si="53"/>
        <v>0.6052966215005664</v>
      </c>
      <c r="C806" s="4">
        <f>B806*Imp!$A$18</f>
        <v>2.5655188985368538</v>
      </c>
      <c r="D806" s="4">
        <f t="shared" si="51"/>
        <v>2.670701670888379</v>
      </c>
      <c r="E806" s="4">
        <f t="shared" si="50"/>
        <v>1.0409986347835956</v>
      </c>
      <c r="F806" s="4">
        <f t="shared" si="52"/>
        <v>0.0010409986347835955</v>
      </c>
      <c r="H806" s="4">
        <f>SUM($F$10:F806)</f>
        <v>1.7209350713935228</v>
      </c>
    </row>
    <row r="807" spans="1:8" ht="12.75">
      <c r="A807" s="15">
        <v>0.797</v>
      </c>
      <c r="B807" s="4">
        <f t="shared" si="53"/>
        <v>0.6039793042811981</v>
      </c>
      <c r="C807" s="4">
        <f>B807*Imp!$A$18</f>
        <v>2.559935516602094</v>
      </c>
      <c r="D807" s="4">
        <f t="shared" si="51"/>
        <v>2.6572301830475316</v>
      </c>
      <c r="E807" s="4">
        <f t="shared" si="50"/>
        <v>1.03800668642411</v>
      </c>
      <c r="F807" s="4">
        <f t="shared" si="52"/>
        <v>0.00103800668642411</v>
      </c>
      <c r="H807" s="4">
        <f>SUM($F$10:F807)</f>
        <v>1.721973078079947</v>
      </c>
    </row>
    <row r="808" spans="1:8" ht="12.75">
      <c r="A808" s="15">
        <v>0.798</v>
      </c>
      <c r="B808" s="4">
        <f t="shared" si="53"/>
        <v>0.6026574483070793</v>
      </c>
      <c r="C808" s="4">
        <f>B808*Imp!$A$18</f>
        <v>2.5543328973865127</v>
      </c>
      <c r="D808" s="4">
        <f t="shared" si="51"/>
        <v>2.643778789494536</v>
      </c>
      <c r="E808" s="4">
        <f t="shared" si="50"/>
        <v>1.0350173198644315</v>
      </c>
      <c r="F808" s="4">
        <f t="shared" si="52"/>
        <v>0.0010350173198644314</v>
      </c>
      <c r="H808" s="4">
        <f>SUM($F$10:F808)</f>
        <v>1.7230080953998113</v>
      </c>
    </row>
    <row r="809" spans="1:8" ht="12.75">
      <c r="A809" s="15">
        <v>0.799</v>
      </c>
      <c r="B809" s="4">
        <f t="shared" si="53"/>
        <v>0.6013310236467099</v>
      </c>
      <c r="C809" s="4">
        <f>B809*Imp!$A$18</f>
        <v>2.548710914026971</v>
      </c>
      <c r="D809" s="4">
        <f t="shared" si="51"/>
        <v>2.630347522346545</v>
      </c>
      <c r="E809" s="4">
        <f t="shared" si="50"/>
        <v>1.032030548411859</v>
      </c>
      <c r="F809" s="4">
        <f t="shared" si="52"/>
        <v>0.001032030548411859</v>
      </c>
      <c r="H809" s="4">
        <f>SUM($F$10:F809)</f>
        <v>1.7240401259482232</v>
      </c>
    </row>
    <row r="810" spans="1:8" ht="12.75">
      <c r="A810" s="15">
        <v>0.8</v>
      </c>
      <c r="B810" s="4">
        <f t="shared" si="53"/>
        <v>0.5999999999999999</v>
      </c>
      <c r="C810" s="4">
        <f>B810*Imp!$A$18</f>
        <v>2.5430694380980805</v>
      </c>
      <c r="D810" s="4">
        <f t="shared" si="51"/>
        <v>2.6169364129400137</v>
      </c>
      <c r="E810" s="4">
        <f t="shared" si="50"/>
        <v>1.029046385338647</v>
      </c>
      <c r="F810" s="4">
        <f t="shared" si="52"/>
        <v>0.0010290463853386469</v>
      </c>
      <c r="H810" s="4">
        <f>SUM($F$10:F810)</f>
        <v>1.7250691723335618</v>
      </c>
    </row>
    <row r="811" spans="1:8" ht="12.75">
      <c r="A811" s="15">
        <v>0.801</v>
      </c>
      <c r="B811" s="4">
        <f t="shared" si="53"/>
        <v>0.598664346691867</v>
      </c>
      <c r="C811" s="4">
        <f>B811*Imp!$A$18</f>
        <v>2.537408339585068</v>
      </c>
      <c r="D811" s="4">
        <f t="shared" si="51"/>
        <v>2.603545491821042</v>
      </c>
      <c r="E811" s="4">
        <f t="shared" si="50"/>
        <v>1.0260648438819229</v>
      </c>
      <c r="F811" s="4">
        <f t="shared" si="52"/>
        <v>0.0010260648438819228</v>
      </c>
      <c r="H811" s="4">
        <f>SUM($F$10:F811)</f>
        <v>1.7260952371774438</v>
      </c>
    </row>
    <row r="812" spans="1:8" ht="12.75">
      <c r="A812" s="15">
        <v>0.802</v>
      </c>
      <c r="B812" s="4">
        <f t="shared" si="53"/>
        <v>0.597324032665688</v>
      </c>
      <c r="C812" s="4">
        <f>B812*Imp!$A$18</f>
        <v>2.5317274868560182</v>
      </c>
      <c r="D812" s="4">
        <f t="shared" si="51"/>
        <v>2.5901747887354727</v>
      </c>
      <c r="E812" s="4">
        <f t="shared" si="50"/>
        <v>1.0230859372435996</v>
      </c>
      <c r="F812" s="4">
        <f t="shared" si="52"/>
        <v>0.0010230859372435998</v>
      </c>
      <c r="H812" s="4">
        <f>SUM($F$10:F812)</f>
        <v>1.7271183231146874</v>
      </c>
    </row>
    <row r="813" spans="1:8" ht="12.75">
      <c r="A813" s="15">
        <v>0.803</v>
      </c>
      <c r="B813" s="4">
        <f t="shared" si="53"/>
        <v>0.5959790264766034</v>
      </c>
      <c r="C813" s="4">
        <f>B813*Imp!$A$18</f>
        <v>2.5260267466334954</v>
      </c>
      <c r="D813" s="4">
        <f t="shared" si="51"/>
        <v>2.5768243326187816</v>
      </c>
      <c r="E813" s="4">
        <f t="shared" si="50"/>
        <v>1.0201096785902943</v>
      </c>
      <c r="F813" s="4">
        <f t="shared" si="52"/>
        <v>0.0010201096785902944</v>
      </c>
      <c r="H813" s="4">
        <f>SUM($F$10:F813)</f>
        <v>1.7281384327932776</v>
      </c>
    </row>
    <row r="814" spans="1:8" ht="12.75">
      <c r="A814" s="15">
        <v>0.804</v>
      </c>
      <c r="B814" s="4">
        <f t="shared" si="53"/>
        <v>0.5946292962846683</v>
      </c>
      <c r="C814" s="4">
        <f>B814*Imp!$A$18</f>
        <v>2.520305983965515</v>
      </c>
      <c r="D814" s="4">
        <f t="shared" si="51"/>
        <v>2.5634941515857195</v>
      </c>
      <c r="E814" s="4">
        <f t="shared" si="50"/>
        <v>1.0171360810532424</v>
      </c>
      <c r="F814" s="4">
        <f t="shared" si="52"/>
        <v>0.0010171360810532423</v>
      </c>
      <c r="H814" s="4">
        <f>SUM($F$10:F814)</f>
        <v>1.7291555688743308</v>
      </c>
    </row>
    <row r="815" spans="1:8" ht="12.75">
      <c r="A815" s="15">
        <v>0.805</v>
      </c>
      <c r="B815" s="4">
        <f t="shared" si="53"/>
        <v>0.5932748098478478</v>
      </c>
      <c r="C815" s="4">
        <f>B815*Imp!$A$18</f>
        <v>2.5145650621958535</v>
      </c>
      <c r="D815" s="4">
        <f t="shared" si="51"/>
        <v>2.5501842729197204</v>
      </c>
      <c r="E815" s="4">
        <f t="shared" si="50"/>
        <v>1.0141651577282165</v>
      </c>
      <c r="F815" s="4">
        <f t="shared" si="52"/>
        <v>0.0010141651577282166</v>
      </c>
      <c r="H815" s="4">
        <f>SUM($F$10:F815)</f>
        <v>1.730169734032059</v>
      </c>
    </row>
    <row r="816" spans="1:8" ht="12.75">
      <c r="A816" s="15">
        <v>0.806</v>
      </c>
      <c r="B816" s="4">
        <f t="shared" si="53"/>
        <v>0.5919155345148495</v>
      </c>
      <c r="C816" s="4">
        <f>B816*Imp!$A$18</f>
        <v>2.5088038429336725</v>
      </c>
      <c r="D816" s="4">
        <f t="shared" si="51"/>
        <v>2.536894723062052</v>
      </c>
      <c r="E816" s="4">
        <f t="shared" si="50"/>
        <v>1.0111969216754433</v>
      </c>
      <c r="F816" s="4">
        <f t="shared" si="52"/>
        <v>0.0010111969216754432</v>
      </c>
      <c r="H816" s="4">
        <f>SUM($F$10:F816)</f>
        <v>1.7311809309537345</v>
      </c>
    </row>
    <row r="817" spans="1:8" ht="12.75">
      <c r="A817" s="15">
        <v>0.807</v>
      </c>
      <c r="B817" s="4">
        <f t="shared" si="53"/>
        <v>0.5905514372177921</v>
      </c>
      <c r="C817" s="4">
        <f>B817*Imp!$A$18</f>
        <v>2.5030221860224415</v>
      </c>
      <c r="D817" s="4">
        <f t="shared" si="51"/>
        <v>2.523625527600718</v>
      </c>
      <c r="E817" s="4">
        <f t="shared" si="50"/>
        <v>1.008231385919522</v>
      </c>
      <c r="F817" s="4">
        <f t="shared" si="52"/>
        <v>0.001008231385919522</v>
      </c>
      <c r="H817" s="4">
        <f>SUM($F$10:F817)</f>
        <v>1.732189162339654</v>
      </c>
    </row>
    <row r="818" spans="1:8" ht="12.75">
      <c r="A818" s="15">
        <v>0.808</v>
      </c>
      <c r="B818" s="4">
        <f t="shared" si="53"/>
        <v>0.5891824844647029</v>
      </c>
      <c r="C818" s="4">
        <f>B818*Imp!$A$18</f>
        <v>2.497219949508139</v>
      </c>
      <c r="D818" s="4">
        <f t="shared" si="51"/>
        <v>2.5103767112590822</v>
      </c>
      <c r="E818" s="4">
        <f t="shared" si="50"/>
        <v>1.0052685634493408</v>
      </c>
      <c r="F818" s="4">
        <f t="shared" si="52"/>
        <v>0.0010052685634493407</v>
      </c>
      <c r="H818" s="4">
        <f>SUM($F$10:F818)</f>
        <v>1.7331944309031033</v>
      </c>
    </row>
    <row r="819" spans="1:8" ht="12.75">
      <c r="A819" s="15">
        <v>0.809</v>
      </c>
      <c r="B819" s="4">
        <f t="shared" si="53"/>
        <v>0.587808642331839</v>
      </c>
      <c r="C819" s="4">
        <f>B819*Imp!$A$18</f>
        <v>2.49139698960671</v>
      </c>
      <c r="D819" s="4">
        <f t="shared" si="51"/>
        <v>2.4971482978842316</v>
      </c>
      <c r="E819" s="4">
        <f t="shared" si="50"/>
        <v>1.0023084672179963</v>
      </c>
      <c r="F819" s="4">
        <f t="shared" si="52"/>
        <v>0.0010023084672179962</v>
      </c>
      <c r="H819" s="4">
        <f>SUM($F$10:F819)</f>
        <v>1.7341967393703213</v>
      </c>
    </row>
    <row r="820" spans="1:8" ht="12.75">
      <c r="A820" s="15">
        <v>0.81</v>
      </c>
      <c r="B820" s="4">
        <f t="shared" si="53"/>
        <v>0.5864298764558299</v>
      </c>
      <c r="C820" s="4">
        <f>B820*Imp!$A$18</f>
        <v>2.4855531606707575</v>
      </c>
      <c r="D820" s="4">
        <f t="shared" si="51"/>
        <v>2.4839403104350497</v>
      </c>
      <c r="E820" s="4">
        <f t="shared" si="50"/>
        <v>0.9993511101427126</v>
      </c>
      <c r="F820" s="4">
        <f t="shared" si="52"/>
        <v>0.0009993511101427125</v>
      </c>
      <c r="H820" s="4">
        <f>SUM($F$10:F820)</f>
        <v>1.735196090480464</v>
      </c>
    </row>
    <row r="821" spans="1:8" ht="12.75">
      <c r="A821" s="15">
        <v>0.811</v>
      </c>
      <c r="B821" s="4">
        <f t="shared" si="53"/>
        <v>0.5850461520256328</v>
      </c>
      <c r="C821" s="4">
        <f>B821*Imp!$A$18</f>
        <v>2.479688315155451</v>
      </c>
      <c r="D821" s="4">
        <f t="shared" si="51"/>
        <v>2.4707527709700052</v>
      </c>
      <c r="E821" s="4">
        <f t="shared" si="50"/>
        <v>0.9963965051047613</v>
      </c>
      <c r="F821" s="4">
        <f t="shared" si="52"/>
        <v>0.0009963965051047613</v>
      </c>
      <c r="H821" s="4">
        <f>SUM($F$10:F821)</f>
        <v>1.7361924869855687</v>
      </c>
    </row>
    <row r="822" spans="1:8" ht="12.75">
      <c r="A822" s="15">
        <v>0.812</v>
      </c>
      <c r="B822" s="4">
        <f t="shared" si="53"/>
        <v>0.5836574337742988</v>
      </c>
      <c r="C822" s="4">
        <f>B822*Imp!$A$18</f>
        <v>2.473802303583623</v>
      </c>
      <c r="D822" s="4">
        <f t="shared" si="51"/>
        <v>2.4575857006346404</v>
      </c>
      <c r="E822" s="4">
        <f t="shared" si="50"/>
        <v>0.9934446649493814</v>
      </c>
      <c r="F822" s="4">
        <f t="shared" si="52"/>
        <v>0.0009934446649493814</v>
      </c>
      <c r="H822" s="4">
        <f>SUM($F$10:F822)</f>
        <v>1.737185931650518</v>
      </c>
    </row>
    <row r="823" spans="1:8" ht="12.75">
      <c r="A823" s="15">
        <v>0.813</v>
      </c>
      <c r="B823" s="4">
        <f t="shared" si="53"/>
        <v>0.5822636859705403</v>
      </c>
      <c r="C823" s="4">
        <f>B823*Imp!$A$18</f>
        <v>2.4678949745100325</v>
      </c>
      <c r="D823" s="4">
        <f t="shared" si="51"/>
        <v>2.4444391196487385</v>
      </c>
      <c r="E823" s="4">
        <f t="shared" si="50"/>
        <v>0.990495602485697</v>
      </c>
      <c r="F823" s="4">
        <f t="shared" si="52"/>
        <v>0.000990495602485697</v>
      </c>
      <c r="H823" s="4">
        <f>SUM($F$10:F823)</f>
        <v>1.7381764272530038</v>
      </c>
    </row>
    <row r="824" spans="1:8" ht="12.75">
      <c r="A824" s="15">
        <v>0.814</v>
      </c>
      <c r="B824" s="4">
        <f t="shared" si="53"/>
        <v>0.5808648724100985</v>
      </c>
      <c r="C824" s="4">
        <f>B824*Imp!$A$18</f>
        <v>2.4619661744847714</v>
      </c>
      <c r="D824" s="4">
        <f t="shared" si="51"/>
        <v>2.431313047293192</v>
      </c>
      <c r="E824" s="4">
        <f t="shared" si="50"/>
        <v>0.9875493304866406</v>
      </c>
      <c r="F824" s="4">
        <f t="shared" si="52"/>
        <v>0.0009875493304866406</v>
      </c>
      <c r="H824" s="4">
        <f>SUM($F$10:F824)</f>
        <v>1.7391639765834905</v>
      </c>
    </row>
    <row r="825" spans="1:8" ht="12.75">
      <c r="A825" s="15">
        <v>0.815</v>
      </c>
      <c r="B825" s="4">
        <f t="shared" si="53"/>
        <v>0.5794609564069007</v>
      </c>
      <c r="C825" s="4">
        <f>B825*Imp!$A$18</f>
        <v>2.456015748015789</v>
      </c>
      <c r="D825" s="4">
        <f t="shared" si="51"/>
        <v>2.4182075018965343</v>
      </c>
      <c r="E825" s="4">
        <f t="shared" si="50"/>
        <v>0.9846058616888755</v>
      </c>
      <c r="F825" s="4">
        <f t="shared" si="52"/>
        <v>0.0009846058616888756</v>
      </c>
      <c r="H825" s="4">
        <f>SUM($F$10:F825)</f>
        <v>1.7401485824451794</v>
      </c>
    </row>
    <row r="826" spans="1:8" ht="12.75">
      <c r="A826" s="15">
        <v>0.816</v>
      </c>
      <c r="B826" s="4">
        <f t="shared" si="53"/>
        <v>0.578051900784004</v>
      </c>
      <c r="C826" s="4">
        <f>B826*Imp!$A$18</f>
        <v>2.450043537530508</v>
      </c>
      <c r="D826" s="4">
        <f t="shared" si="51"/>
        <v>2.4051225008211223</v>
      </c>
      <c r="E826" s="4">
        <f t="shared" si="50"/>
        <v>0.9816652087927126</v>
      </c>
      <c r="F826" s="4">
        <f t="shared" si="52"/>
        <v>0.0009816652087927126</v>
      </c>
      <c r="H826" s="4">
        <f>SUM($F$10:F826)</f>
        <v>1.741130247653972</v>
      </c>
    </row>
    <row r="827" spans="1:8" ht="12.75">
      <c r="A827" s="15">
        <v>0.817</v>
      </c>
      <c r="B827" s="4">
        <f t="shared" si="53"/>
        <v>0.5766376678643185</v>
      </c>
      <c r="C827" s="4">
        <f>B827*Imp!$A$18</f>
        <v>2.4440493833365005</v>
      </c>
      <c r="D827" s="4">
        <f t="shared" si="51"/>
        <v>2.3920580604489863</v>
      </c>
      <c r="E827" s="4">
        <f t="shared" si="50"/>
        <v>0.9787273844620364</v>
      </c>
      <c r="F827" s="4">
        <f t="shared" si="52"/>
        <v>0.0009787273844620364</v>
      </c>
      <c r="H827" s="4">
        <f>SUM($F$10:F827)</f>
        <v>1.7421089750384342</v>
      </c>
    </row>
    <row r="828" spans="1:8" ht="12.75">
      <c r="A828" s="15">
        <v>0.818</v>
      </c>
      <c r="B828" s="4">
        <f t="shared" si="53"/>
        <v>0.5752182194611016</v>
      </c>
      <c r="C828" s="4">
        <f>B828*Imp!$A$18</f>
        <v>2.438033123581204</v>
      </c>
      <c r="D828" s="4">
        <f t="shared" si="51"/>
        <v>2.3790141961673066</v>
      </c>
      <c r="E828" s="4">
        <f t="shared" si="50"/>
        <v>0.9757924013242261</v>
      </c>
      <c r="F828" s="4">
        <f t="shared" si="52"/>
        <v>0.0009757924013242261</v>
      </c>
      <c r="H828" s="4">
        <f>SUM($F$10:F828)</f>
        <v>1.7430847674397585</v>
      </c>
    </row>
    <row r="829" spans="1:8" ht="12.75">
      <c r="A829" s="15">
        <v>0.819</v>
      </c>
      <c r="B829" s="4">
        <f t="shared" si="53"/>
        <v>0.5737935168682198</v>
      </c>
      <c r="C829" s="4">
        <f>B829*Imp!$A$18</f>
        <v>2.4319945942106425</v>
      </c>
      <c r="D829" s="4">
        <f t="shared" si="51"/>
        <v>2.3659909223535256</v>
      </c>
      <c r="E829" s="4">
        <f t="shared" si="50"/>
        <v>0.9728602719700782</v>
      </c>
      <c r="F829" s="4">
        <f t="shared" si="52"/>
        <v>0.0009728602719700782</v>
      </c>
      <c r="H829" s="4">
        <f>SUM($F$10:F829)</f>
        <v>1.7440576277117286</v>
      </c>
    </row>
    <row r="830" spans="1:8" ht="12.75">
      <c r="A830" s="15">
        <v>0.82</v>
      </c>
      <c r="B830" s="4">
        <f t="shared" si="53"/>
        <v>0.5723635208501675</v>
      </c>
      <c r="C830" s="4">
        <f>B830*Imp!$A$18</f>
        <v>2.4259336289271247</v>
      </c>
      <c r="D830" s="4">
        <f t="shared" si="51"/>
        <v>2.3529882523600696</v>
      </c>
      <c r="E830" s="4">
        <f aca="true" t="shared" si="54" ref="E830:E893">D830/C830</f>
        <v>0.96993100895373</v>
      </c>
      <c r="F830" s="4">
        <f t="shared" si="52"/>
        <v>0.00096993100895373</v>
      </c>
      <c r="H830" s="4">
        <f>SUM($F$10:F830)</f>
        <v>1.7450275587206823</v>
      </c>
    </row>
    <row r="831" spans="1:8" ht="12.75">
      <c r="A831" s="15">
        <v>0.821</v>
      </c>
      <c r="B831" s="4">
        <f t="shared" si="53"/>
        <v>0.5709281916318375</v>
      </c>
      <c r="C831" s="4">
        <f>B831*Imp!$A$18</f>
        <v>2.419850059145884</v>
      </c>
      <c r="D831" s="4">
        <f t="shared" si="51"/>
        <v>2.3400061984986733</v>
      </c>
      <c r="E831" s="4">
        <f t="shared" si="54"/>
        <v>0.9670046247925822</v>
      </c>
      <c r="F831" s="4">
        <f t="shared" si="52"/>
        <v>0.0009670046247925822</v>
      </c>
      <c r="H831" s="4">
        <f>SUM($F$10:F831)</f>
        <v>1.7459945633454748</v>
      </c>
    </row>
    <row r="832" spans="1:8" ht="12.75">
      <c r="A832" s="15">
        <v>0.822</v>
      </c>
      <c r="B832" s="4">
        <f t="shared" si="53"/>
        <v>0.5694874888880352</v>
      </c>
      <c r="C832" s="4">
        <f>B832*Imp!$A$18</f>
        <v>2.4137437139506384</v>
      </c>
      <c r="D832" s="4">
        <f t="shared" si="51"/>
        <v>2.327044772024304</v>
      </c>
      <c r="E832" s="4">
        <f t="shared" si="54"/>
        <v>0.9640811319672244</v>
      </c>
      <c r="F832" s="4">
        <f t="shared" si="52"/>
        <v>0.0009640811319672245</v>
      </c>
      <c r="H832" s="4">
        <f>SUM($F$10:F832)</f>
        <v>1.746958644477442</v>
      </c>
    </row>
    <row r="833" spans="1:8" ht="12.75">
      <c r="A833" s="15">
        <v>0.823</v>
      </c>
      <c r="B833" s="4">
        <f t="shared" si="53"/>
        <v>0.5680413717327286</v>
      </c>
      <c r="C833" s="4">
        <f>B833*Imp!$A$18</f>
        <v>2.4076144200480223</v>
      </c>
      <c r="D833" s="4">
        <f t="shared" si="51"/>
        <v>2.3141039831186494</v>
      </c>
      <c r="E833" s="4">
        <f t="shared" si="54"/>
        <v>0.9611605429213588</v>
      </c>
      <c r="F833" s="4">
        <f t="shared" si="52"/>
        <v>0.0009611605429213588</v>
      </c>
      <c r="H833" s="4">
        <f>SUM($F$10:F833)</f>
        <v>1.7479198050203635</v>
      </c>
    </row>
    <row r="834" spans="1:8" ht="12.75">
      <c r="A834" s="15">
        <v>0.824</v>
      </c>
      <c r="B834" s="4">
        <f t="shared" si="53"/>
        <v>0.5665897987080248</v>
      </c>
      <c r="C834" s="4">
        <f>B834*Imp!$A$18</f>
        <v>2.401462001720869</v>
      </c>
      <c r="D834" s="4">
        <f t="shared" si="51"/>
        <v>2.301183840873183</v>
      </c>
      <c r="E834" s="4">
        <f t="shared" si="54"/>
        <v>0.9582428700617259</v>
      </c>
      <c r="F834" s="4">
        <f t="shared" si="52"/>
        <v>0.000958242870061726</v>
      </c>
      <c r="H834" s="4">
        <f>SUM($F$10:F834)</f>
        <v>1.7488780478904251</v>
      </c>
    </row>
    <row r="835" spans="1:8" ht="12.75">
      <c r="A835" s="15">
        <v>0.825</v>
      </c>
      <c r="B835" s="4">
        <f t="shared" si="53"/>
        <v>0.5651327277728658</v>
      </c>
      <c r="C835" s="4">
        <f>B835*Imp!$A$18</f>
        <v>2.3952862807802964</v>
      </c>
      <c r="D835" s="4">
        <f t="shared" si="51"/>
        <v>2.288284353271758</v>
      </c>
      <c r="E835" s="4">
        <f t="shared" si="54"/>
        <v>0.955328125758028</v>
      </c>
      <c r="F835" s="4">
        <f t="shared" si="52"/>
        <v>0.000955328125758028</v>
      </c>
      <c r="H835" s="4">
        <f>SUM($F$10:F835)</f>
        <v>1.749833376016183</v>
      </c>
    </row>
    <row r="836" spans="1:8" ht="12.75">
      <c r="A836" s="15">
        <v>0.826</v>
      </c>
      <c r="B836" s="4">
        <f t="shared" si="53"/>
        <v>0.5636701162914353</v>
      </c>
      <c r="C836" s="4">
        <f>B836*Imp!$A$18</f>
        <v>2.3890870765165673</v>
      </c>
      <c r="D836" s="4">
        <f t="shared" si="51"/>
        <v>2.2754055271727553</v>
      </c>
      <c r="E836" s="4">
        <f t="shared" si="54"/>
        <v>0.9524163223428564</v>
      </c>
      <c r="F836" s="4">
        <f t="shared" si="52"/>
        <v>0.0009524163223428565</v>
      </c>
      <c r="H836" s="4">
        <f>SUM($F$10:F836)</f>
        <v>1.750785792338526</v>
      </c>
    </row>
    <row r="837" spans="1:8" ht="12.75">
      <c r="A837" s="15">
        <v>0.827</v>
      </c>
      <c r="B837" s="4">
        <f t="shared" si="53"/>
        <v>0.5622019210212644</v>
      </c>
      <c r="C837" s="4">
        <f>B837*Imp!$A$18</f>
        <v>2.3828642056486813</v>
      </c>
      <c r="D837" s="4">
        <f t="shared" si="51"/>
        <v>2.262547368290737</v>
      </c>
      <c r="E837" s="4">
        <f t="shared" si="54"/>
        <v>0.9495074721116176</v>
      </c>
      <c r="F837" s="4">
        <f t="shared" si="52"/>
        <v>0.0009495074721116176</v>
      </c>
      <c r="H837" s="4">
        <f>SUM($F$10:F837)</f>
        <v>1.7517352998106375</v>
      </c>
    </row>
    <row r="838" spans="1:8" ht="12.75">
      <c r="A838" s="15">
        <v>0.828</v>
      </c>
      <c r="B838" s="4">
        <f t="shared" si="53"/>
        <v>0.5607280981010315</v>
      </c>
      <c r="C838" s="4">
        <f>B838*Imp!$A$18</f>
        <v>2.37661748227266</v>
      </c>
      <c r="D838" s="4">
        <f t="shared" si="51"/>
        <v>2.2497098811776066</v>
      </c>
      <c r="E838" s="4">
        <f t="shared" si="54"/>
        <v>0.9466015873224592</v>
      </c>
      <c r="F838" s="4">
        <f t="shared" si="52"/>
        <v>0.0009466015873224593</v>
      </c>
      <c r="H838" s="4">
        <f>SUM($F$10:F838)</f>
        <v>1.75268190139796</v>
      </c>
    </row>
    <row r="839" spans="1:8" ht="12.75">
      <c r="A839" s="15">
        <v>0.829</v>
      </c>
      <c r="B839" s="4">
        <f t="shared" si="53"/>
        <v>0.5592486030380408</v>
      </c>
      <c r="C839" s="4">
        <f>B839*Imp!$A$18</f>
        <v>2.3703467178084785</v>
      </c>
      <c r="D839" s="4">
        <f t="shared" si="51"/>
        <v>2.2368930692032496</v>
      </c>
      <c r="E839" s="4">
        <f t="shared" si="54"/>
        <v>0.9436986801961974</v>
      </c>
      <c r="F839" s="4">
        <f t="shared" si="52"/>
        <v>0.0009436986801961974</v>
      </c>
      <c r="H839" s="4">
        <f>SUM($F$10:F839)</f>
        <v>1.7536256000781563</v>
      </c>
    </row>
    <row r="840" spans="1:8" ht="12.75">
      <c r="A840" s="15">
        <v>0.83</v>
      </c>
      <c r="B840" s="4">
        <f t="shared" si="53"/>
        <v>0.5577633906953736</v>
      </c>
      <c r="C840" s="4">
        <f>B840*Imp!$A$18</f>
        <v>2.364051720945607</v>
      </c>
      <c r="D840" s="4">
        <f t="shared" si="51"/>
        <v>2.2240969345356447</v>
      </c>
      <c r="E840" s="4">
        <f t="shared" si="54"/>
        <v>0.940798762916244</v>
      </c>
      <c r="F840" s="4">
        <f t="shared" si="52"/>
        <v>0.000940798762916244</v>
      </c>
      <c r="H840" s="4">
        <f>SUM($F$10:F840)</f>
        <v>1.7545663988410725</v>
      </c>
    </row>
    <row r="841" spans="1:8" ht="12.75">
      <c r="A841" s="15">
        <v>0.831</v>
      </c>
      <c r="B841" s="4">
        <f t="shared" si="53"/>
        <v>0.5562724152787014</v>
      </c>
      <c r="C841" s="4">
        <f>B841*Imp!$A$18</f>
        <v>2.3577322975871158</v>
      </c>
      <c r="D841" s="4">
        <f t="shared" si="51"/>
        <v>2.2113214781204262</v>
      </c>
      <c r="E841" s="4">
        <f t="shared" si="54"/>
        <v>0.9379018476285348</v>
      </c>
      <c r="F841" s="4">
        <f t="shared" si="52"/>
        <v>0.0009379018476285348</v>
      </c>
      <c r="H841" s="4">
        <f>SUM($F$10:F841)</f>
        <v>1.755504300688701</v>
      </c>
    </row>
    <row r="842" spans="1:8" ht="12.75">
      <c r="A842" s="15">
        <v>0.832</v>
      </c>
      <c r="B842" s="4">
        <f t="shared" si="53"/>
        <v>0.5547756303227459</v>
      </c>
      <c r="C842" s="4">
        <f>B842*Imp!$A$18</f>
        <v>2.35138825079229</v>
      </c>
      <c r="D842" s="4">
        <f aca="true" t="shared" si="55" ref="D842:D905">BESSELI(C842,1)</f>
        <v>2.1985666996598705</v>
      </c>
      <c r="E842" s="4">
        <f t="shared" si="54"/>
        <v>0.9350079464414577</v>
      </c>
      <c r="F842" s="4">
        <f t="shared" si="52"/>
        <v>0.0009350079464414577</v>
      </c>
      <c r="H842" s="4">
        <f>SUM($F$10:F842)</f>
        <v>1.7564393086351424</v>
      </c>
    </row>
    <row r="843" spans="1:8" ht="12.75">
      <c r="A843" s="15">
        <v>0.833</v>
      </c>
      <c r="B843" s="4">
        <f t="shared" si="53"/>
        <v>0.5532729886773798</v>
      </c>
      <c r="C843" s="4">
        <f>B843*Imp!$A$18</f>
        <v>2.345019380717717</v>
      </c>
      <c r="D843" s="4">
        <f t="shared" si="55"/>
        <v>2.1858325975912964</v>
      </c>
      <c r="E843" s="4">
        <f t="shared" si="54"/>
        <v>0.9321170714257807</v>
      </c>
      <c r="F843" s="4">
        <f t="shared" si="52"/>
        <v>0.0009321170714257808</v>
      </c>
      <c r="H843" s="4">
        <f>SUM($F$10:F843)</f>
        <v>1.7573714257065682</v>
      </c>
    </row>
    <row r="844" spans="1:8" ht="12.75">
      <c r="A844" s="15">
        <v>0.834</v>
      </c>
      <c r="B844" s="4">
        <f t="shared" si="53"/>
        <v>0.5517644424933524</v>
      </c>
      <c r="C844" s="4">
        <f>B844*Imp!$A$18</f>
        <v>2.3386254845567844</v>
      </c>
      <c r="D844" s="4">
        <f t="shared" si="55"/>
        <v>2.1731191690648566</v>
      </c>
      <c r="E844" s="4">
        <f t="shared" si="54"/>
        <v>0.929229234614582</v>
      </c>
      <c r="F844" s="4">
        <f aca="true" t="shared" si="56" ref="F844:F907">E844*$A$11</f>
        <v>0.0009292292346145819</v>
      </c>
      <c r="H844" s="4">
        <f>SUM($F$10:F844)</f>
        <v>1.7583006549411828</v>
      </c>
    </row>
    <row r="845" spans="1:8" ht="12.75">
      <c r="A845" s="15">
        <v>0.835</v>
      </c>
      <c r="B845" s="4">
        <f t="shared" si="53"/>
        <v>0.55024994320763</v>
      </c>
      <c r="C845" s="4">
        <f>B845*Imp!$A$18</f>
        <v>2.3322063564775477</v>
      </c>
      <c r="D845" s="4">
        <f t="shared" si="55"/>
        <v>2.160426409920701</v>
      </c>
      <c r="E845" s="4">
        <f t="shared" si="54"/>
        <v>0.9263444480031798</v>
      </c>
      <c r="F845" s="4">
        <f t="shared" si="56"/>
        <v>0.0009263444480031799</v>
      </c>
      <c r="H845" s="4">
        <f>SUM($F$10:F845)</f>
        <v>1.759226999389186</v>
      </c>
    </row>
    <row r="846" spans="1:8" ht="12.75">
      <c r="A846" s="15">
        <v>0.836</v>
      </c>
      <c r="B846" s="4">
        <f t="shared" si="53"/>
        <v>0.5487294415283365</v>
      </c>
      <c r="C846" s="4">
        <f>B846*Imp!$A$18</f>
        <v>2.3257617875589007</v>
      </c>
      <c r="D846" s="4">
        <f t="shared" si="55"/>
        <v>2.147754314665475</v>
      </c>
      <c r="E846" s="4">
        <f t="shared" si="54"/>
        <v>0.9234627235490609</v>
      </c>
      <c r="F846" s="4">
        <f t="shared" si="56"/>
        <v>0.000923462723549061</v>
      </c>
      <c r="H846" s="4">
        <f>SUM($F$10:F846)</f>
        <v>1.760150462112735</v>
      </c>
    </row>
    <row r="847" spans="1:8" ht="12.75">
      <c r="A847" s="15">
        <v>0.837</v>
      </c>
      <c r="B847" s="4">
        <f t="shared" si="53"/>
        <v>0.5472028874192826</v>
      </c>
      <c r="C847" s="4">
        <f>B847*Imp!$A$18</f>
        <v>2.319291565725004</v>
      </c>
      <c r="D847" s="4">
        <f t="shared" si="55"/>
        <v>2.135102876448154</v>
      </c>
      <c r="E847" s="4">
        <f t="shared" si="54"/>
        <v>0.9205840731718122</v>
      </c>
      <c r="F847" s="4">
        <f t="shared" si="56"/>
        <v>0.0009205840731718123</v>
      </c>
      <c r="H847" s="4">
        <f>SUM($F$10:F847)</f>
        <v>1.761071046185907</v>
      </c>
    </row>
    <row r="848" spans="1:8" ht="12.75">
      <c r="A848" s="15">
        <v>0.838</v>
      </c>
      <c r="B848" s="4">
        <f t="shared" si="53"/>
        <v>0.5456702300840682</v>
      </c>
      <c r="C848" s="4">
        <f>B848*Imp!$A$18</f>
        <v>2.3127954756779032</v>
      </c>
      <c r="D848" s="4">
        <f t="shared" si="55"/>
        <v>2.122472087035174</v>
      </c>
      <c r="E848" s="4">
        <f t="shared" si="54"/>
        <v>0.9177085087530519</v>
      </c>
      <c r="F848" s="4">
        <f t="shared" si="56"/>
        <v>0.0009177085087530519</v>
      </c>
      <c r="H848" s="4">
        <f>SUM($F$10:F848)</f>
        <v>1.76198875469466</v>
      </c>
    </row>
    <row r="849" spans="1:8" ht="12.75">
      <c r="A849" s="15">
        <v>0.839</v>
      </c>
      <c r="B849" s="4">
        <f t="shared" si="53"/>
        <v>0.5441314179497451</v>
      </c>
      <c r="C849" s="4">
        <f>B849*Imp!$A$18</f>
        <v>2.306273298828284</v>
      </c>
      <c r="D849" s="4">
        <f t="shared" si="55"/>
        <v>2.1098619367848337</v>
      </c>
      <c r="E849" s="4">
        <f t="shared" si="54"/>
        <v>0.9148360421363599</v>
      </c>
      <c r="F849" s="4">
        <f t="shared" si="56"/>
        <v>0.00091483604213636</v>
      </c>
      <c r="H849" s="4">
        <f>SUM($F$10:F849)</f>
        <v>1.7629035907367963</v>
      </c>
    </row>
    <row r="850" spans="1:8" ht="12.75">
      <c r="A850" s="15">
        <v>0.84</v>
      </c>
      <c r="B850" s="4">
        <f t="shared" si="53"/>
        <v>0.5425863986500216</v>
      </c>
      <c r="C850" s="4">
        <f>B850*Imp!$A$18</f>
        <v>2.299724813224286</v>
      </c>
      <c r="D850" s="4">
        <f t="shared" si="55"/>
        <v>2.0972724146209423</v>
      </c>
      <c r="E850" s="4">
        <f t="shared" si="54"/>
        <v>0.9119666851272091</v>
      </c>
      <c r="F850" s="4">
        <f t="shared" si="56"/>
        <v>0.0009119666851272091</v>
      </c>
      <c r="H850" s="4">
        <f>SUM($F$10:F850)</f>
        <v>1.7638155574219234</v>
      </c>
    </row>
    <row r="851" spans="1:8" ht="12.75">
      <c r="A851" s="15">
        <v>0.841</v>
      </c>
      <c r="B851" s="4">
        <f t="shared" si="53"/>
        <v>0.5410351190079994</v>
      </c>
      <c r="C851" s="4">
        <f>B851*Imp!$A$18</f>
        <v>2.2931497934783356</v>
      </c>
      <c r="D851" s="4">
        <f t="shared" si="55"/>
        <v>2.084703508005705</v>
      </c>
      <c r="E851" s="4">
        <f t="shared" si="54"/>
        <v>0.9091004494928996</v>
      </c>
      <c r="F851" s="4">
        <f t="shared" si="56"/>
        <v>0.0009091004494928996</v>
      </c>
      <c r="H851" s="4">
        <f>SUM($F$10:F851)</f>
        <v>1.7647246578714164</v>
      </c>
    </row>
    <row r="852" spans="1:8" ht="12.75">
      <c r="A852" s="15">
        <v>0.842</v>
      </c>
      <c r="B852" s="4">
        <f t="shared" si="53"/>
        <v>0.5394775250184201</v>
      </c>
      <c r="C852" s="4">
        <f>B852*Imp!$A$18</f>
        <v>2.2865480106918947</v>
      </c>
      <c r="D852" s="4">
        <f t="shared" si="55"/>
        <v>2.0721552029117807</v>
      </c>
      <c r="E852" s="4">
        <f t="shared" si="54"/>
        <v>0.9062373469624895</v>
      </c>
      <c r="F852" s="4">
        <f t="shared" si="56"/>
        <v>0.0009062373469624895</v>
      </c>
      <c r="H852" s="4">
        <f>SUM($F$10:F852)</f>
        <v>1.7656308952183788</v>
      </c>
    </row>
    <row r="853" spans="1:8" ht="12.75">
      <c r="A853" s="15">
        <v>0.843</v>
      </c>
      <c r="B853" s="4">
        <f t="shared" si="53"/>
        <v>0.5379135618294077</v>
      </c>
      <c r="C853" s="4">
        <f>B853*Imp!$A$18</f>
        <v>2.279919232378082</v>
      </c>
      <c r="D853" s="4">
        <f t="shared" si="55"/>
        <v>2.059627483793519</v>
      </c>
      <c r="E853" s="4">
        <f t="shared" si="54"/>
        <v>0.9033773892267286</v>
      </c>
      <c r="F853" s="4">
        <f t="shared" si="56"/>
        <v>0.0009033773892267287</v>
      </c>
      <c r="H853" s="4">
        <f>SUM($F$10:F853)</f>
        <v>1.7665342726076054</v>
      </c>
    </row>
    <row r="854" spans="1:8" ht="12.75">
      <c r="A854" s="15">
        <v>0.844</v>
      </c>
      <c r="B854" s="4">
        <f t="shared" si="53"/>
        <v>0.5363431737236898</v>
      </c>
      <c r="C854" s="4">
        <f>B854*Imp!$A$18</f>
        <v>2.2732632223820755</v>
      </c>
      <c r="D854" s="4">
        <f t="shared" si="55"/>
        <v>2.0471203335573196</v>
      </c>
      <c r="E854" s="4">
        <f t="shared" si="54"/>
        <v>0.9005205879379915</v>
      </c>
      <c r="F854" s="4">
        <f t="shared" si="56"/>
        <v>0.0009005205879379915</v>
      </c>
      <c r="H854" s="4">
        <f>SUM($F$10:F854)</f>
        <v>1.7674347931955434</v>
      </c>
    </row>
    <row r="855" spans="1:8" ht="12.75">
      <c r="A855" s="15">
        <v>0.845</v>
      </c>
      <c r="B855" s="4">
        <f aca="true" t="shared" si="57" ref="B855:B918">SQRT(1-A855^2)</f>
        <v>0.5347663040992767</v>
      </c>
      <c r="C855" s="4">
        <f>B855*Imp!$A$18</f>
        <v>2.266579740799225</v>
      </c>
      <c r="D855" s="4">
        <f t="shared" si="55"/>
        <v>2.0346337335310998</v>
      </c>
      <c r="E855" s="4">
        <f t="shared" si="54"/>
        <v>0.897666954710211</v>
      </c>
      <c r="F855" s="4">
        <f t="shared" si="56"/>
        <v>0.0008976669547102109</v>
      </c>
      <c r="H855" s="4">
        <f>SUM($F$10:F855)</f>
        <v>1.7683324601502537</v>
      </c>
    </row>
    <row r="856" spans="1:8" ht="12.75">
      <c r="A856" s="15">
        <v>0.846</v>
      </c>
      <c r="B856" s="4">
        <f t="shared" si="57"/>
        <v>0.5331828954495822</v>
      </c>
      <c r="C856" s="4">
        <f>B856*Imp!$A$18</f>
        <v>2.2598685438907946</v>
      </c>
      <c r="D856" s="4">
        <f t="shared" si="55"/>
        <v>2.0221676634328314</v>
      </c>
      <c r="E856" s="4">
        <f t="shared" si="54"/>
        <v>0.8948165011188147</v>
      </c>
      <c r="F856" s="4">
        <f t="shared" si="56"/>
        <v>0.0008948165011188147</v>
      </c>
      <c r="H856" s="4">
        <f>SUM($F$10:F856)</f>
        <v>1.7692272766513726</v>
      </c>
    </row>
    <row r="857" spans="1:8" ht="12.75">
      <c r="A857" s="15">
        <v>0.847</v>
      </c>
      <c r="B857" s="4">
        <f t="shared" si="57"/>
        <v>0.5315928893429633</v>
      </c>
      <c r="C857" s="4">
        <f>B857*Imp!$A$18</f>
        <v>2.253129383997242</v>
      </c>
      <c r="D857" s="4">
        <f t="shared" si="55"/>
        <v>2.009722101338101</v>
      </c>
      <c r="E857" s="4">
        <f t="shared" si="54"/>
        <v>0.8919692387006574</v>
      </c>
      <c r="F857" s="4">
        <f t="shared" si="56"/>
        <v>0.0008919692387006574</v>
      </c>
      <c r="H857" s="4">
        <f>SUM($F$10:F857)</f>
        <v>1.7701192458900732</v>
      </c>
    </row>
    <row r="858" spans="1:8" ht="12.75">
      <c r="A858" s="15">
        <v>0.848</v>
      </c>
      <c r="B858" s="4">
        <f t="shared" si="57"/>
        <v>0.5299962264016603</v>
      </c>
      <c r="C858" s="4">
        <f>B858*Imp!$A$18</f>
        <v>2.2463620094489563</v>
      </c>
      <c r="D858" s="4">
        <f t="shared" si="55"/>
        <v>1.997297023646672</v>
      </c>
      <c r="E858" s="4">
        <f t="shared" si="54"/>
        <v>0.8891251789539563</v>
      </c>
      <c r="F858" s="4">
        <f t="shared" si="56"/>
        <v>0.0008891251789539563</v>
      </c>
      <c r="H858" s="4">
        <f>SUM($F$10:F858)</f>
        <v>1.7710083710690272</v>
      </c>
    </row>
    <row r="859" spans="1:8" ht="12.75">
      <c r="A859" s="15">
        <v>0.849</v>
      </c>
      <c r="B859" s="4">
        <f t="shared" si="57"/>
        <v>0.528392846280114</v>
      </c>
      <c r="C859" s="4">
        <f>B859*Imp!$A$18</f>
        <v>2.2395661644743585</v>
      </c>
      <c r="D859" s="4">
        <f t="shared" si="55"/>
        <v>1.9848924050480117</v>
      </c>
      <c r="E859" s="4">
        <f t="shared" si="54"/>
        <v>0.8862843333382291</v>
      </c>
      <c r="F859" s="4">
        <f t="shared" si="56"/>
        <v>0.0008862843333382291</v>
      </c>
      <c r="H859" s="4">
        <f>SUM($F$10:F859)</f>
        <v>1.7718946554023653</v>
      </c>
    </row>
    <row r="860" spans="1:8" ht="12.75">
      <c r="A860" s="15">
        <v>0.85</v>
      </c>
      <c r="B860" s="4">
        <f t="shared" si="57"/>
        <v>0.526782687642637</v>
      </c>
      <c r="C860" s="4">
        <f>B860*Imp!$A$18</f>
        <v>2.232741589105263</v>
      </c>
      <c r="D860" s="4">
        <f t="shared" si="55"/>
        <v>1.9725082184857188</v>
      </c>
      <c r="E860" s="4">
        <f t="shared" si="54"/>
        <v>0.8834467132742267</v>
      </c>
      <c r="F860" s="4">
        <f t="shared" si="56"/>
        <v>0.0008834467132742268</v>
      </c>
      <c r="H860" s="4">
        <f>SUM($F$10:F860)</f>
        <v>1.7727781021156395</v>
      </c>
    </row>
    <row r="861" spans="1:8" ht="12.75">
      <c r="A861" s="15">
        <v>0.851</v>
      </c>
      <c r="B861" s="4">
        <f t="shared" si="57"/>
        <v>0.5251656881404192</v>
      </c>
      <c r="C861" s="4">
        <f>B861*Imp!$A$18</f>
        <v>2.225888019079413</v>
      </c>
      <c r="D861" s="4">
        <f t="shared" si="55"/>
        <v>1.96014443512085</v>
      </c>
      <c r="E861" s="4">
        <f t="shared" si="54"/>
        <v>0.8806123301438723</v>
      </c>
      <c r="F861" s="4">
        <f t="shared" si="56"/>
        <v>0.0008806123301438723</v>
      </c>
      <c r="H861" s="4">
        <f>SUM($F$10:F861)</f>
        <v>1.7736587144457834</v>
      </c>
    </row>
    <row r="862" spans="1:8" ht="12.75">
      <c r="A862" s="15">
        <v>0.852</v>
      </c>
      <c r="B862" s="4">
        <f t="shared" si="57"/>
        <v>0.5235417843878366</v>
      </c>
      <c r="C862" s="4">
        <f>B862*Imp!$A$18</f>
        <v>2.2190051857400706</v>
      </c>
      <c r="D862" s="4">
        <f t="shared" si="55"/>
        <v>1.9478010242940653</v>
      </c>
      <c r="E862" s="4">
        <f t="shared" si="54"/>
        <v>0.8777811952901973</v>
      </c>
      <c r="F862" s="4">
        <f t="shared" si="56"/>
        <v>0.0008777811952901973</v>
      </c>
      <c r="H862" s="4">
        <f>SUM($F$10:F862)</f>
        <v>1.7745364956410736</v>
      </c>
    </row>
    <row r="863" spans="1:8" ht="12.75">
      <c r="A863" s="15">
        <v>0.853</v>
      </c>
      <c r="B863" s="4">
        <f t="shared" si="57"/>
        <v>0.5219109119380434</v>
      </c>
      <c r="C863" s="4">
        <f>B863*Imp!$A$18</f>
        <v>2.2120928159325617</v>
      </c>
      <c r="D863" s="4">
        <f t="shared" si="55"/>
        <v>1.935477953486566</v>
      </c>
      <c r="E863" s="4">
        <f t="shared" si="54"/>
        <v>0.8749533200172788</v>
      </c>
      <c r="F863" s="4">
        <f t="shared" si="56"/>
        <v>0.0008749533200172788</v>
      </c>
      <c r="H863" s="4">
        <f>SUM($F$10:F863)</f>
        <v>1.7754114489610908</v>
      </c>
    </row>
    <row r="864" spans="1:8" ht="12.75">
      <c r="A864" s="15">
        <v>0.854</v>
      </c>
      <c r="B864" s="4">
        <f t="shared" si="57"/>
        <v>0.5202730052578166</v>
      </c>
      <c r="C864" s="4">
        <f>B864*Imp!$A$18</f>
        <v>2.2051506318976593</v>
      </c>
      <c r="D864" s="4">
        <f t="shared" si="55"/>
        <v>1.9231751882797716</v>
      </c>
      <c r="E864" s="4">
        <f t="shared" si="54"/>
        <v>0.8721287155901765</v>
      </c>
      <c r="F864" s="4">
        <f t="shared" si="56"/>
        <v>0.0008721287155901765</v>
      </c>
      <c r="H864" s="4">
        <f>SUM($F$10:F864)</f>
        <v>1.776283577676681</v>
      </c>
    </row>
    <row r="865" spans="1:8" ht="12.75">
      <c r="A865" s="15">
        <v>0.855</v>
      </c>
      <c r="B865" s="4">
        <f t="shared" si="57"/>
        <v>0.5186279977016283</v>
      </c>
      <c r="C865" s="4">
        <f>B865*Imp!$A$18</f>
        <v>2.1981783511616877</v>
      </c>
      <c r="D865" s="4">
        <f t="shared" si="55"/>
        <v>1.9108926923137002</v>
      </c>
      <c r="E865" s="4">
        <f t="shared" si="54"/>
        <v>0.869307393234874</v>
      </c>
      <c r="F865" s="4">
        <f t="shared" si="56"/>
        <v>0.0008693073932348741</v>
      </c>
      <c r="H865" s="4">
        <f>SUM($F$10:F865)</f>
        <v>1.7771528850699159</v>
      </c>
    </row>
    <row r="866" spans="1:8" ht="12.75">
      <c r="A866" s="15">
        <v>0.856</v>
      </c>
      <c r="B866" s="4">
        <f t="shared" si="57"/>
        <v>0.5169758214849124</v>
      </c>
      <c r="C866" s="4">
        <f>B866*Imp!$A$18</f>
        <v>2.191175686423217</v>
      </c>
      <c r="D866" s="4">
        <f t="shared" si="55"/>
        <v>1.8986304272439647</v>
      </c>
      <c r="E866" s="4">
        <f t="shared" si="54"/>
        <v>0.8664893641382126</v>
      </c>
      <c r="F866" s="4">
        <f t="shared" si="56"/>
        <v>0.0008664893641382127</v>
      </c>
      <c r="H866" s="4">
        <f>SUM($F$10:F866)</f>
        <v>1.778019374434054</v>
      </c>
    </row>
    <row r="867" spans="1:8" ht="12.75">
      <c r="A867" s="15">
        <v>0.857</v>
      </c>
      <c r="B867" s="4">
        <f t="shared" si="57"/>
        <v>0.5153164076564999</v>
      </c>
      <c r="C867" s="4">
        <f>B867*Imp!$A$18</f>
        <v>2.184142345436228</v>
      </c>
      <c r="D867" s="4">
        <f t="shared" si="55"/>
        <v>1.8863883526973828</v>
      </c>
      <c r="E867" s="4">
        <f t="shared" si="54"/>
        <v>0.863674639447835</v>
      </c>
      <c r="F867" s="4">
        <f t="shared" si="56"/>
        <v>0.000863674639447835</v>
      </c>
      <c r="H867" s="4">
        <f>SUM($F$10:F867)</f>
        <v>1.778883049073502</v>
      </c>
    </row>
    <row r="868" spans="1:8" ht="12.75">
      <c r="A868" s="15">
        <v>0.858</v>
      </c>
      <c r="B868" s="4">
        <f t="shared" si="57"/>
        <v>0.5136496860701855</v>
      </c>
      <c r="C868" s="4">
        <f>B868*Imp!$A$18</f>
        <v>2.1770780308896036</v>
      </c>
      <c r="D868" s="4">
        <f t="shared" si="55"/>
        <v>1.874166426226096</v>
      </c>
      <c r="E868" s="4">
        <f t="shared" si="54"/>
        <v>0.8608632302721225</v>
      </c>
      <c r="F868" s="4">
        <f t="shared" si="56"/>
        <v>0.0008608632302721226</v>
      </c>
      <c r="H868" s="4">
        <f>SUM($F$10:F868)</f>
        <v>1.779743912303774</v>
      </c>
    </row>
    <row r="869" spans="1:8" ht="12.75">
      <c r="A869" s="15">
        <v>0.859</v>
      </c>
      <c r="B869" s="4">
        <f t="shared" si="57"/>
        <v>0.5119755853553957</v>
      </c>
      <c r="C869" s="4">
        <f>B869*Imp!$A$18</f>
        <v>2.1699824402828036</v>
      </c>
      <c r="D869" s="4">
        <f t="shared" si="55"/>
        <v>1.8619646032601624</v>
      </c>
      <c r="E869" s="4">
        <f t="shared" si="54"/>
        <v>0.8580551476801358</v>
      </c>
      <c r="F869" s="4">
        <f t="shared" si="56"/>
        <v>0.0008580551476801358</v>
      </c>
      <c r="H869" s="4">
        <f>SUM($F$10:F869)</f>
        <v>1.7806019674514542</v>
      </c>
    </row>
    <row r="870" spans="1:8" ht="12.75">
      <c r="A870" s="15">
        <v>0.86</v>
      </c>
      <c r="B870" s="4">
        <f t="shared" si="57"/>
        <v>0.510294032886923</v>
      </c>
      <c r="C870" s="4">
        <f>B870*Imp!$A$18</f>
        <v>2.162855265797585</v>
      </c>
      <c r="D870" s="4">
        <f t="shared" si="55"/>
        <v>1.8497828370585616</v>
      </c>
      <c r="E870" s="4">
        <f t="shared" si="54"/>
        <v>0.8552504027015543</v>
      </c>
      <c r="F870" s="4">
        <f t="shared" si="56"/>
        <v>0.0008552504027015543</v>
      </c>
      <c r="H870" s="4">
        <f>SUM($F$10:F870)</f>
        <v>1.7814572178541557</v>
      </c>
    </row>
    <row r="871" spans="1:8" ht="12.75">
      <c r="A871" s="15">
        <v>0.861</v>
      </c>
      <c r="B871" s="4">
        <f t="shared" si="57"/>
        <v>0.5086049547536869</v>
      </c>
      <c r="C871" s="4">
        <f>B871*Imp!$A$18</f>
        <v>2.1556961941655977</v>
      </c>
      <c r="D871" s="4">
        <f t="shared" si="55"/>
        <v>1.8376210786585376</v>
      </c>
      <c r="E871" s="4">
        <f t="shared" si="54"/>
        <v>0.8524490063266188</v>
      </c>
      <c r="F871" s="4">
        <f t="shared" si="56"/>
        <v>0.0008524490063266188</v>
      </c>
      <c r="H871" s="4">
        <f>SUM($F$10:F871)</f>
        <v>1.7823096668604823</v>
      </c>
    </row>
    <row r="872" spans="1:8" ht="12.75">
      <c r="A872" s="15">
        <v>0.862</v>
      </c>
      <c r="B872" s="4">
        <f t="shared" si="57"/>
        <v>0.5069082757264869</v>
      </c>
      <c r="C872" s="4">
        <f>B872*Imp!$A$18</f>
        <v>2.148504906531707</v>
      </c>
      <c r="D872" s="4">
        <f t="shared" si="55"/>
        <v>1.8254792768232169</v>
      </c>
      <c r="E872" s="4">
        <f t="shared" si="54"/>
        <v>0.8496509695060718</v>
      </c>
      <c r="F872" s="4">
        <f t="shared" si="56"/>
        <v>0.0008496509695060717</v>
      </c>
      <c r="H872" s="4">
        <f>SUM($F$10:F872)</f>
        <v>1.7831593178299885</v>
      </c>
    </row>
    <row r="873" spans="1:8" ht="12.75">
      <c r="A873" s="15">
        <v>0.863</v>
      </c>
      <c r="B873" s="4">
        <f t="shared" si="57"/>
        <v>0.5052039192247028</v>
      </c>
      <c r="C873" s="4">
        <f>B873*Imp!$A$18</f>
        <v>2.141281078312855</v>
      </c>
      <c r="D873" s="4">
        <f t="shared" si="55"/>
        <v>1.8133573779874212</v>
      </c>
      <c r="E873" s="4">
        <f t="shared" si="54"/>
        <v>0.846856303151098</v>
      </c>
      <c r="F873" s="4">
        <f t="shared" si="56"/>
        <v>0.0008468563031510981</v>
      </c>
      <c r="H873" s="4">
        <f>SUM($F$10:F873)</f>
        <v>1.7840061741331397</v>
      </c>
    </row>
    <row r="874" spans="1:8" ht="12.75">
      <c r="A874" s="15">
        <v>0.864</v>
      </c>
      <c r="B874" s="4">
        <f t="shared" si="57"/>
        <v>0.5034918072819061</v>
      </c>
      <c r="C874" s="4">
        <f>B874*Imp!$A$18</f>
        <v>2.134024379052307</v>
      </c>
      <c r="D874" s="4">
        <f t="shared" si="55"/>
        <v>1.8012553262016255</v>
      </c>
      <c r="E874" s="4">
        <f t="shared" si="54"/>
        <v>0.8440650181332698</v>
      </c>
      <c r="F874" s="4">
        <f t="shared" si="56"/>
        <v>0.0008440650181332698</v>
      </c>
      <c r="H874" s="4">
        <f>SUM($F$10:F874)</f>
        <v>1.7848502391512728</v>
      </c>
    </row>
    <row r="875" spans="1:8" ht="12.75">
      <c r="A875" s="15">
        <v>0.865</v>
      </c>
      <c r="B875" s="4">
        <f t="shared" si="57"/>
        <v>0.5017718605103318</v>
      </c>
      <c r="C875" s="4">
        <f>B875*Imp!$A$18</f>
        <v>2.1267344722690638</v>
      </c>
      <c r="D875" s="4">
        <f t="shared" si="55"/>
        <v>1.7891730630739375</v>
      </c>
      <c r="E875" s="4">
        <f t="shared" si="54"/>
        <v>0.8412771252844865</v>
      </c>
      <c r="F875" s="4">
        <f t="shared" si="56"/>
        <v>0.0008412771252844865</v>
      </c>
      <c r="H875" s="4">
        <f>SUM($F$10:F875)</f>
        <v>1.7856915162765574</v>
      </c>
    </row>
    <row r="876" spans="1:8" ht="12.75">
      <c r="A876" s="15">
        <v>0.866</v>
      </c>
      <c r="B876" s="4">
        <f t="shared" si="57"/>
        <v>0.5000439980641704</v>
      </c>
      <c r="C876" s="4">
        <f>B876*Imp!$A$18</f>
        <v>2.11941101530228</v>
      </c>
      <c r="D876" s="4">
        <f t="shared" si="55"/>
        <v>1.7771105277100707</v>
      </c>
      <c r="E876" s="4">
        <f t="shared" si="54"/>
        <v>0.8384926353969201</v>
      </c>
      <c r="F876" s="4">
        <f t="shared" si="56"/>
        <v>0.0008384926353969201</v>
      </c>
      <c r="H876" s="4">
        <f>SUM($F$10:F876)</f>
        <v>1.7865300089119542</v>
      </c>
    </row>
    <row r="877" spans="1:8" ht="12.75">
      <c r="A877" s="15">
        <v>0.867</v>
      </c>
      <c r="B877" s="4">
        <f t="shared" si="57"/>
        <v>0.498308137601625</v>
      </c>
      <c r="C877" s="4">
        <f>B877*Imp!$A$18</f>
        <v>2.112053659150443</v>
      </c>
      <c r="D877" s="4">
        <f t="shared" si="55"/>
        <v>1.765067656651166</v>
      </c>
      <c r="E877" s="4">
        <f t="shared" si="54"/>
        <v>0.8357115592229558</v>
      </c>
      <c r="F877" s="4">
        <f t="shared" si="56"/>
        <v>0.0008357115592229559</v>
      </c>
      <c r="H877" s="4">
        <f>SUM($F$10:F877)</f>
        <v>1.7873657204711773</v>
      </c>
    </row>
    <row r="878" spans="1:8" ht="12.75">
      <c r="A878" s="15">
        <v>0.868</v>
      </c>
      <c r="B878" s="4">
        <f t="shared" si="57"/>
        <v>0.4965641952456903</v>
      </c>
      <c r="C878" s="4">
        <f>B878*Imp!$A$18</f>
        <v>2.104662048305139</v>
      </c>
      <c r="D878" s="4">
        <f t="shared" si="55"/>
        <v>1.7530443838094296</v>
      </c>
      <c r="E878" s="4">
        <f t="shared" si="54"/>
        <v>0.8329339074751393</v>
      </c>
      <c r="F878" s="4">
        <f t="shared" si="56"/>
        <v>0.0008329339074751393</v>
      </c>
      <c r="H878" s="4">
        <f>SUM($F$10:F878)</f>
        <v>1.7881986543786523</v>
      </c>
    </row>
    <row r="879" spans="1:8" ht="12.75">
      <c r="A879" s="15">
        <v>0.869</v>
      </c>
      <c r="B879" s="4">
        <f t="shared" si="57"/>
        <v>0.494812085543593</v>
      </c>
      <c r="C879" s="4">
        <f>B879*Imp!$A$18</f>
        <v>2.097235820579141</v>
      </c>
      <c r="D879" s="4">
        <f t="shared" si="55"/>
        <v>1.7410406404014422</v>
      </c>
      <c r="E879" s="4">
        <f t="shared" si="54"/>
        <v>0.8301596908261193</v>
      </c>
      <c r="F879" s="4">
        <f t="shared" si="56"/>
        <v>0.0008301596908261193</v>
      </c>
      <c r="H879" s="4">
        <f>SUM($F$10:F879)</f>
        <v>1.7890288140694786</v>
      </c>
    </row>
    <row r="880" spans="1:8" ht="12.75">
      <c r="A880" s="15">
        <v>0.87</v>
      </c>
      <c r="B880" s="4">
        <f t="shared" si="57"/>
        <v>0.493051721424842</v>
      </c>
      <c r="C880" s="4">
        <f>B880*Imp!$A$18</f>
        <v>2.0897746069286076</v>
      </c>
      <c r="D880" s="4">
        <f t="shared" si="55"/>
        <v>1.729056354879064</v>
      </c>
      <c r="E880" s="4">
        <f t="shared" si="54"/>
        <v>0.8273889199085925</v>
      </c>
      <c r="F880" s="4">
        <f t="shared" si="56"/>
        <v>0.0008273889199085925</v>
      </c>
      <c r="H880" s="4">
        <f>SUM($F$10:F880)</f>
        <v>1.7898562029893872</v>
      </c>
    </row>
    <row r="881" spans="1:8" ht="12.75">
      <c r="A881" s="15">
        <v>0.871</v>
      </c>
      <c r="B881" s="4">
        <f t="shared" si="57"/>
        <v>0.4912830141578273</v>
      </c>
      <c r="C881" s="4">
        <f>B881*Imp!$A$18</f>
        <v>2.082278031269129</v>
      </c>
      <c r="D881" s="4">
        <f t="shared" si="55"/>
        <v>1.7170914528578254</v>
      </c>
      <c r="E881" s="4">
        <f t="shared" si="54"/>
        <v>0.824621605315249</v>
      </c>
      <c r="F881" s="4">
        <f t="shared" si="56"/>
        <v>0.000824621605315249</v>
      </c>
      <c r="H881" s="4">
        <f>SUM($F$10:F881)</f>
        <v>1.7906808245947023</v>
      </c>
    </row>
    <row r="882" spans="1:8" ht="12.75">
      <c r="A882" s="15">
        <v>0.872</v>
      </c>
      <c r="B882" s="4">
        <f t="shared" si="57"/>
        <v>0.4895058733049074</v>
      </c>
      <c r="C882" s="4">
        <f>B882*Imp!$A$18</f>
        <v>2.074745710285369</v>
      </c>
      <c r="D882" s="4">
        <f t="shared" si="55"/>
        <v>1.7051458570426945</v>
      </c>
      <c r="E882" s="4">
        <f t="shared" si="54"/>
        <v>0.8218577575987189</v>
      </c>
      <c r="F882" s="4">
        <f t="shared" si="56"/>
        <v>0.000821857757598719</v>
      </c>
      <c r="H882" s="4">
        <f>SUM($F$10:F882)</f>
        <v>1.791502682352301</v>
      </c>
    </row>
    <row r="883" spans="1:8" ht="12.75">
      <c r="A883" s="15">
        <v>0.873</v>
      </c>
      <c r="B883" s="4">
        <f t="shared" si="57"/>
        <v>0.48772020667591787</v>
      </c>
      <c r="C883" s="4">
        <f>B883*Imp!$A$18</f>
        <v>2.0671772532340107</v>
      </c>
      <c r="D883" s="4">
        <f t="shared" si="55"/>
        <v>1.6932194871510884</v>
      </c>
      <c r="E883" s="4">
        <f t="shared" si="54"/>
        <v>0.8190973872715166</v>
      </c>
      <c r="F883" s="4">
        <f t="shared" si="56"/>
        <v>0.0008190973872715166</v>
      </c>
      <c r="H883" s="4">
        <f>SUM($F$10:F883)</f>
        <v>1.7923217797395725</v>
      </c>
    </row>
    <row r="884" spans="1:8" ht="12.75">
      <c r="A884" s="15">
        <v>0.874</v>
      </c>
      <c r="B884" s="4">
        <f t="shared" si="57"/>
        <v>0.4859259202800361</v>
      </c>
      <c r="C884" s="4">
        <f>B884*Imp!$A$18</f>
        <v>2.0595722617397407</v>
      </c>
      <c r="D884" s="4">
        <f t="shared" si="55"/>
        <v>1.6813122598330341</v>
      </c>
      <c r="E884" s="4">
        <f t="shared" si="54"/>
        <v>0.8163405048059899</v>
      </c>
      <c r="F884" s="4">
        <f t="shared" si="56"/>
        <v>0.0008163405048059899</v>
      </c>
      <c r="H884" s="4">
        <f>SUM($F$10:F884)</f>
        <v>1.7931381202443786</v>
      </c>
    </row>
    <row r="885" spans="1:8" ht="12.75">
      <c r="A885" s="15">
        <v>0.875</v>
      </c>
      <c r="B885" s="4">
        <f t="shared" si="57"/>
        <v>0.4841229182759271</v>
      </c>
      <c r="C885" s="4">
        <f>B885*Imp!$A$18</f>
        <v>2.051930329583942</v>
      </c>
      <c r="D885" s="4">
        <f t="shared" si="55"/>
        <v>1.6694240885883163</v>
      </c>
      <c r="E885" s="4">
        <f t="shared" si="54"/>
        <v>0.8135871206342643</v>
      </c>
      <c r="F885" s="4">
        <f t="shared" si="56"/>
        <v>0.0008135871206342644</v>
      </c>
      <c r="H885" s="4">
        <f>SUM($F$10:F885)</f>
        <v>1.7939517073650129</v>
      </c>
    </row>
    <row r="886" spans="1:8" ht="12.75">
      <c r="A886" s="15">
        <v>0.876</v>
      </c>
      <c r="B886" s="4">
        <f t="shared" si="57"/>
        <v>0.48231110292009666</v>
      </c>
      <c r="C886" s="4">
        <f>B886*Imp!$A$18</f>
        <v>2.044251042485793</v>
      </c>
      <c r="D886" s="4">
        <f t="shared" si="55"/>
        <v>1.6575548836793514</v>
      </c>
      <c r="E886" s="4">
        <f t="shared" si="54"/>
        <v>0.8108372451476301</v>
      </c>
      <c r="F886" s="4">
        <f t="shared" si="56"/>
        <v>0.0008108372451476302</v>
      </c>
      <c r="H886" s="4">
        <f>SUM($F$10:F886)</f>
        <v>1.7947625446101605</v>
      </c>
    </row>
    <row r="887" spans="1:8" ht="12.75">
      <c r="A887" s="15">
        <v>0.877</v>
      </c>
      <c r="B887" s="4">
        <f t="shared" si="57"/>
        <v>0.48049037451337157</v>
      </c>
      <c r="C887" s="4">
        <f>B887*Imp!$A$18</f>
        <v>2.0365339778754272</v>
      </c>
      <c r="D887" s="4">
        <f t="shared" si="55"/>
        <v>1.6457045520466116</v>
      </c>
      <c r="E887" s="4">
        <f t="shared" si="54"/>
        <v>0.8080908886987781</v>
      </c>
      <c r="F887" s="4">
        <f t="shared" si="56"/>
        <v>0.0008080908886987781</v>
      </c>
      <c r="H887" s="4">
        <f>SUM($F$10:F887)</f>
        <v>1.7955706354988592</v>
      </c>
    </row>
    <row r="888" spans="1:8" ht="12.75">
      <c r="A888" s="15">
        <v>0.878</v>
      </c>
      <c r="B888" s="4">
        <f t="shared" si="57"/>
        <v>0.4786606313454241</v>
      </c>
      <c r="C888" s="4">
        <f>B888*Imp!$A$18</f>
        <v>2.0287787046588006</v>
      </c>
      <c r="D888" s="4">
        <f t="shared" si="55"/>
        <v>1.633872997208786</v>
      </c>
      <c r="E888" s="4">
        <f t="shared" si="54"/>
        <v>0.8053480615982561</v>
      </c>
      <c r="F888" s="4">
        <f t="shared" si="56"/>
        <v>0.0008053480615982561</v>
      </c>
      <c r="H888" s="4">
        <f>SUM($F$10:F888)</f>
        <v>1.7963759835604574</v>
      </c>
    </row>
    <row r="889" spans="1:8" ht="12.75">
      <c r="A889" s="15">
        <v>0.879</v>
      </c>
      <c r="B889" s="4">
        <f t="shared" si="57"/>
        <v>0.4768217696372513</v>
      </c>
      <c r="C889" s="4">
        <f>B889*Imp!$A$18</f>
        <v>2.0209847829738954</v>
      </c>
      <c r="D889" s="4">
        <f t="shared" si="55"/>
        <v>1.6220601191713593</v>
      </c>
      <c r="E889" s="4">
        <f t="shared" si="54"/>
        <v>0.8026087741167871</v>
      </c>
      <c r="F889" s="4">
        <f t="shared" si="56"/>
        <v>0.0008026087741167871</v>
      </c>
      <c r="H889" s="4">
        <f>SUM($F$10:F889)</f>
        <v>1.7971785923345742</v>
      </c>
    </row>
    <row r="890" spans="1:8" ht="12.75">
      <c r="A890" s="15">
        <v>0.88</v>
      </c>
      <c r="B890" s="4">
        <f t="shared" si="57"/>
        <v>0.4749736834815167</v>
      </c>
      <c r="C890" s="4">
        <f>B890*Imp!$A$18</f>
        <v>2.0131517639378607</v>
      </c>
      <c r="D890" s="4">
        <f t="shared" si="55"/>
        <v>1.6102658143253359</v>
      </c>
      <c r="E890" s="4">
        <f t="shared" si="54"/>
        <v>0.7998730364846152</v>
      </c>
      <c r="F890" s="4">
        <f t="shared" si="56"/>
        <v>0.0007998730364846152</v>
      </c>
      <c r="H890" s="4">
        <f>SUM($F$10:F890)</f>
        <v>1.7979784653710589</v>
      </c>
    </row>
    <row r="891" spans="1:8" ht="12.75">
      <c r="A891" s="15">
        <v>0.881</v>
      </c>
      <c r="B891" s="4">
        <f t="shared" si="57"/>
        <v>0.4731162647806562</v>
      </c>
      <c r="C891" s="4">
        <f>B891*Imp!$A$18</f>
        <v>2.005279189384677</v>
      </c>
      <c r="D891" s="4">
        <f t="shared" si="55"/>
        <v>1.5984899753432606</v>
      </c>
      <c r="E891" s="4">
        <f t="shared" si="54"/>
        <v>0.7971408588914543</v>
      </c>
      <c r="F891" s="4">
        <f t="shared" si="56"/>
        <v>0.0007971408588914543</v>
      </c>
      <c r="H891" s="4">
        <f>SUM($F$10:F891)</f>
        <v>1.7987756062299503</v>
      </c>
    </row>
    <row r="892" spans="1:8" ht="12.75">
      <c r="A892" s="15">
        <v>0.882</v>
      </c>
      <c r="B892" s="4">
        <f t="shared" si="57"/>
        <v>0.4712494031826459</v>
      </c>
      <c r="C892" s="4">
        <f>B892*Imp!$A$18</f>
        <v>1.9973665915929122</v>
      </c>
      <c r="D892" s="4">
        <f t="shared" si="55"/>
        <v>1.5867324910711234</v>
      </c>
      <c r="E892" s="4">
        <f t="shared" si="54"/>
        <v>0.7944122514864407</v>
      </c>
      <c r="F892" s="4">
        <f t="shared" si="56"/>
        <v>0.0007944122514864407</v>
      </c>
      <c r="H892" s="4">
        <f>SUM($F$10:F892)</f>
        <v>1.7995700184814367</v>
      </c>
    </row>
    <row r="893" spans="1:8" ht="12.75">
      <c r="A893" s="15">
        <v>0.883</v>
      </c>
      <c r="B893" s="4">
        <f t="shared" si="57"/>
        <v>0.46937298601432104</v>
      </c>
      <c r="C893" s="4">
        <f>B893*Imp!$A$18</f>
        <v>1.9894134930030964</v>
      </c>
      <c r="D893" s="4">
        <f t="shared" si="55"/>
        <v>1.5749932464159253</v>
      </c>
      <c r="E893" s="4">
        <f t="shared" si="54"/>
        <v>0.7916872243780815</v>
      </c>
      <c r="F893" s="4">
        <f t="shared" si="56"/>
        <v>0.0007916872243780814</v>
      </c>
      <c r="H893" s="4">
        <f>SUM($F$10:F893)</f>
        <v>1.8003617057058148</v>
      </c>
    </row>
    <row r="894" spans="1:8" ht="12.75">
      <c r="A894" s="15">
        <v>0.884</v>
      </c>
      <c r="B894" s="4">
        <f t="shared" si="57"/>
        <v>0.4674868982121317</v>
      </c>
      <c r="C894" s="4">
        <f>B894*Imp!$A$18</f>
        <v>1.9814194059242343</v>
      </c>
      <c r="D894" s="4">
        <f t="shared" si="55"/>
        <v>1.5632721222287171</v>
      </c>
      <c r="E894" s="4">
        <f aca="true" t="shared" si="58" ref="E894:E957">D894/C894</f>
        <v>0.7889657876342075</v>
      </c>
      <c r="F894" s="4">
        <f t="shared" si="56"/>
        <v>0.0007889657876342076</v>
      </c>
      <c r="H894" s="4">
        <f>SUM($F$10:F894)</f>
        <v>1.8011506714934489</v>
      </c>
    </row>
    <row r="895" spans="1:8" ht="12.75">
      <c r="A895" s="15">
        <v>0.885</v>
      </c>
      <c r="B895" s="4">
        <f t="shared" si="57"/>
        <v>0.4655910222502147</v>
      </c>
      <c r="C895" s="4">
        <f>B895*Imp!$A$18</f>
        <v>1.973383832228941</v>
      </c>
      <c r="D895" s="4">
        <f t="shared" si="55"/>
        <v>1.5515689951828753</v>
      </c>
      <c r="E895" s="4">
        <f t="shared" si="58"/>
        <v>0.7862479512819232</v>
      </c>
      <c r="F895" s="4">
        <f t="shared" si="56"/>
        <v>0.0007862479512819231</v>
      </c>
      <c r="H895" s="4">
        <f>SUM($F$10:F895)</f>
        <v>1.8019369194447308</v>
      </c>
    </row>
    <row r="896" spans="1:8" ht="12.75">
      <c r="A896" s="15">
        <v>0.886</v>
      </c>
      <c r="B896" s="4">
        <f t="shared" si="57"/>
        <v>0.4636852380656516</v>
      </c>
      <c r="C896" s="4">
        <f>B896*Imp!$A$18</f>
        <v>1.9653062630366525</v>
      </c>
      <c r="D896" s="4">
        <f t="shared" si="55"/>
        <v>1.5398837376473873</v>
      </c>
      <c r="E896" s="4">
        <f t="shared" si="58"/>
        <v>0.7835337253075598</v>
      </c>
      <c r="F896" s="4">
        <f t="shared" si="56"/>
        <v>0.0007835337253075599</v>
      </c>
      <c r="H896" s="4">
        <f>SUM($F$10:F896)</f>
        <v>1.8027204531700383</v>
      </c>
    </row>
    <row r="897" spans="1:8" ht="12.75">
      <c r="A897" s="15">
        <v>0.887</v>
      </c>
      <c r="B897" s="4">
        <f t="shared" si="57"/>
        <v>0.4617694229807772</v>
      </c>
      <c r="C897" s="4">
        <f>B897*Imp!$A$18</f>
        <v>1.9571861783843338</v>
      </c>
      <c r="D897" s="4">
        <f t="shared" si="55"/>
        <v>1.528216217554887</v>
      </c>
      <c r="E897" s="4">
        <f t="shared" si="58"/>
        <v>0.7808231196566269</v>
      </c>
      <c r="F897" s="4">
        <f t="shared" si="56"/>
        <v>0.0007808231196566269</v>
      </c>
      <c r="H897" s="4">
        <f>SUM($F$10:F897)</f>
        <v>1.803501276289695</v>
      </c>
    </row>
    <row r="898" spans="1:8" ht="12.75">
      <c r="A898" s="15">
        <v>0.888</v>
      </c>
      <c r="B898" s="4">
        <f t="shared" si="57"/>
        <v>0.4598434516223972</v>
      </c>
      <c r="C898" s="4">
        <f>B898*Imp!$A$18</f>
        <v>1.9490230468840863</v>
      </c>
      <c r="D898" s="4">
        <f t="shared" si="55"/>
        <v>1.5165662982641923</v>
      </c>
      <c r="E898" s="4">
        <f t="shared" si="58"/>
        <v>0.7781161442337663</v>
      </c>
      <c r="F898" s="4">
        <f t="shared" si="56"/>
        <v>0.0007781161442337663</v>
      </c>
      <c r="H898" s="4">
        <f>SUM($F$10:F898)</f>
        <v>1.8042793924339287</v>
      </c>
    </row>
    <row r="899" spans="1:8" ht="12.75">
      <c r="A899" s="15">
        <v>0.889</v>
      </c>
      <c r="B899" s="4">
        <f t="shared" si="57"/>
        <v>0.4579071958377592</v>
      </c>
      <c r="C899" s="4">
        <f>B899*Imp!$A$18</f>
        <v>1.940816325366997</v>
      </c>
      <c r="D899" s="4">
        <f t="shared" si="55"/>
        <v>1.5049338384170472</v>
      </c>
      <c r="E899" s="4">
        <f t="shared" si="58"/>
        <v>0.7754128089027039</v>
      </c>
      <c r="F899" s="4">
        <f t="shared" si="56"/>
        <v>0.0007754128089027039</v>
      </c>
      <c r="H899" s="4">
        <f>SUM($F$10:F899)</f>
        <v>1.8050548052428315</v>
      </c>
    </row>
    <row r="900" spans="1:8" ht="12.75">
      <c r="A900" s="15">
        <v>0.89</v>
      </c>
      <c r="B900" s="4">
        <f t="shared" si="57"/>
        <v>0.4559605246071199</v>
      </c>
      <c r="C900" s="4">
        <f>B900*Imp!$A$18</f>
        <v>1.9325654585125578</v>
      </c>
      <c r="D900" s="4">
        <f t="shared" si="55"/>
        <v>1.493318691788789</v>
      </c>
      <c r="E900" s="4">
        <f t="shared" si="58"/>
        <v>0.7727131234862054</v>
      </c>
      <c r="F900" s="4">
        <f t="shared" si="56"/>
        <v>0.0007727131234862054</v>
      </c>
      <c r="H900" s="4">
        <f>SUM($F$10:F900)</f>
        <v>1.8058275183663177</v>
      </c>
    </row>
    <row r="901" spans="1:8" ht="12.75">
      <c r="A901" s="15">
        <v>0.891</v>
      </c>
      <c r="B901" s="4">
        <f t="shared" si="57"/>
        <v>0.4540033039527355</v>
      </c>
      <c r="C901" s="4">
        <f>B901*Imp!$A$18</f>
        <v>1.9242698784629257</v>
      </c>
      <c r="D901" s="4">
        <f t="shared" si="55"/>
        <v>1.4817207071326102</v>
      </c>
      <c r="E901" s="4">
        <f t="shared" si="58"/>
        <v>0.7700170977660283</v>
      </c>
      <c r="F901" s="4">
        <f t="shared" si="56"/>
        <v>0.0007700170977660284</v>
      </c>
      <c r="H901" s="4">
        <f>SUM($F$10:F901)</f>
        <v>1.8065975354640837</v>
      </c>
    </row>
    <row r="902" spans="1:8" ht="12.75">
      <c r="A902" s="15">
        <v>0.892</v>
      </c>
      <c r="B902" s="4">
        <f t="shared" si="57"/>
        <v>0.45203539684409666</v>
      </c>
      <c r="C902" s="4">
        <f>B902*Imp!$A$18</f>
        <v>1.9159290044212667</v>
      </c>
      <c r="D902" s="4">
        <f t="shared" si="55"/>
        <v>1.4701397280170971</v>
      </c>
      <c r="E902" s="4">
        <f t="shared" si="58"/>
        <v>0.7673247414828784</v>
      </c>
      <c r="F902" s="4">
        <f t="shared" si="56"/>
        <v>0.0007673247414828785</v>
      </c>
      <c r="H902" s="4">
        <f>SUM($F$10:F902)</f>
        <v>1.8073648602055665</v>
      </c>
    </row>
    <row r="903" spans="1:8" ht="12.75">
      <c r="A903" s="15">
        <v>0.893</v>
      </c>
      <c r="B903" s="4">
        <f t="shared" si="57"/>
        <v>0.45005666309921455</v>
      </c>
      <c r="C903" s="4">
        <f>B903*Imp!$A$18</f>
        <v>1.9075422422333614</v>
      </c>
      <c r="D903" s="4">
        <f t="shared" si="55"/>
        <v>1.4585755926566812</v>
      </c>
      <c r="E903" s="4">
        <f t="shared" si="58"/>
        <v>0.7646360643363643</v>
      </c>
      <c r="F903" s="4">
        <f t="shared" si="56"/>
        <v>0.0007646360643363643</v>
      </c>
      <c r="H903" s="4">
        <f>SUM($F$10:F903)</f>
        <v>1.8081294962699028</v>
      </c>
    </row>
    <row r="904" spans="1:8" ht="12.75">
      <c r="A904" s="15">
        <v>0.894</v>
      </c>
      <c r="B904" s="4">
        <f t="shared" si="57"/>
        <v>0.44806695928175727</v>
      </c>
      <c r="C904" s="4">
        <f>B904*Imp!$A$18</f>
        <v>1.8991089839516238</v>
      </c>
      <c r="D904" s="4">
        <f t="shared" si="55"/>
        <v>1.44702813373463</v>
      </c>
      <c r="E904" s="4">
        <f t="shared" si="58"/>
        <v>0.7619510759849527</v>
      </c>
      <c r="F904" s="4">
        <f t="shared" si="56"/>
        <v>0.0007619510759849527</v>
      </c>
      <c r="H904" s="4">
        <f>SUM($F$10:F904)</f>
        <v>1.8088914473458877</v>
      </c>
    </row>
    <row r="905" spans="1:8" ht="12.75">
      <c r="A905" s="15">
        <v>0.895</v>
      </c>
      <c r="B905" s="4">
        <f t="shared" si="57"/>
        <v>0.4460661385938189</v>
      </c>
      <c r="C905" s="4">
        <f>B905*Imp!$A$18</f>
        <v>1.8906286073806062</v>
      </c>
      <c r="D905" s="4">
        <f t="shared" si="55"/>
        <v>1.4354971782181756</v>
      </c>
      <c r="E905" s="4">
        <f t="shared" si="58"/>
        <v>0.7592697860459237</v>
      </c>
      <c r="F905" s="4">
        <f t="shared" si="56"/>
        <v>0.0007592697860459237</v>
      </c>
      <c r="H905" s="4">
        <f>SUM($F$10:F905)</f>
        <v>1.8096507171319336</v>
      </c>
    </row>
    <row r="906" spans="1:8" ht="12.75">
      <c r="A906" s="15">
        <v>0.896</v>
      </c>
      <c r="B906" s="4">
        <f t="shared" si="57"/>
        <v>0.44405405076409327</v>
      </c>
      <c r="C906" s="4">
        <f>B906*Imp!$A$18</f>
        <v>1.8821004756030324</v>
      </c>
      <c r="D906" s="4">
        <f aca="true" t="shared" si="59" ref="D906:D969">BESSELI(C906,1)</f>
        <v>1.4239825471653662</v>
      </c>
      <c r="E906" s="4">
        <f t="shared" si="58"/>
        <v>0.7565922040953295</v>
      </c>
      <c r="F906" s="4">
        <f t="shared" si="56"/>
        <v>0.0007565922040953294</v>
      </c>
      <c r="H906" s="4">
        <f>SUM($F$10:F906)</f>
        <v>1.810407309336029</v>
      </c>
    </row>
    <row r="907" spans="1:8" ht="12.75">
      <c r="A907" s="15">
        <v>0.897</v>
      </c>
      <c r="B907" s="4">
        <f t="shared" si="57"/>
        <v>0.4420305419312109</v>
      </c>
      <c r="C907" s="4">
        <f>B907*Imp!$A$18</f>
        <v>1.8735239364853244</v>
      </c>
      <c r="D907" s="4">
        <f t="shared" si="59"/>
        <v>1.4124840555231764</v>
      </c>
      <c r="E907" s="4">
        <f t="shared" si="58"/>
        <v>0.7539183396679493</v>
      </c>
      <c r="F907" s="4">
        <f t="shared" si="56"/>
        <v>0.0007539183396679493</v>
      </c>
      <c r="H907" s="4">
        <f>SUM($F$10:F907)</f>
        <v>1.8111612276756968</v>
      </c>
    </row>
    <row r="908" spans="1:8" ht="12.75">
      <c r="A908" s="15">
        <v>0.898</v>
      </c>
      <c r="B908" s="4">
        <f t="shared" si="57"/>
        <v>0.4399954545219757</v>
      </c>
      <c r="C908" s="4">
        <f>B908*Imp!$A$18</f>
        <v>1.8648983221615174</v>
      </c>
      <c r="D908" s="4">
        <f t="shared" si="59"/>
        <v>1.4010015119163959</v>
      </c>
      <c r="E908" s="4">
        <f t="shared" si="58"/>
        <v>0.7512482022572469</v>
      </c>
      <c r="F908" s="4">
        <f aca="true" t="shared" si="60" ref="F908:F971">E908*$A$11</f>
        <v>0.0007512482022572469</v>
      </c>
      <c r="H908" s="4">
        <f>SUM($F$10:F908)</f>
        <v>1.811912475877954</v>
      </c>
    </row>
    <row r="909" spans="1:8" ht="12.75">
      <c r="A909" s="15">
        <v>0.899</v>
      </c>
      <c r="B909" s="4">
        <f t="shared" si="57"/>
        <v>0.4379486271242324</v>
      </c>
      <c r="C909" s="4">
        <f>B909*Imp!$A$18</f>
        <v>1.8562229484944128</v>
      </c>
      <c r="D909" s="4">
        <f t="shared" si="59"/>
        <v>1.3895347184267997</v>
      </c>
      <c r="E909" s="4">
        <f t="shared" si="58"/>
        <v>0.7485818013153295</v>
      </c>
      <c r="F909" s="4">
        <f t="shared" si="60"/>
        <v>0.0007485818013153295</v>
      </c>
      <c r="H909" s="4">
        <f>SUM($F$10:F909)</f>
        <v>1.8126610576792692</v>
      </c>
    </row>
    <row r="910" spans="1:8" ht="12.75">
      <c r="A910" s="15">
        <v>0.9</v>
      </c>
      <c r="B910" s="4">
        <f t="shared" si="57"/>
        <v>0.4358898943540673</v>
      </c>
      <c r="C910" s="4">
        <f>B910*Imp!$A$18</f>
        <v>1.8474971145127164</v>
      </c>
      <c r="D910" s="4">
        <f t="shared" si="59"/>
        <v>1.3780834703620315</v>
      </c>
      <c r="E910" s="4">
        <f t="shared" si="58"/>
        <v>0.7459191462529053</v>
      </c>
      <c r="F910" s="4">
        <f t="shared" si="60"/>
        <v>0.0007459191462529053</v>
      </c>
      <c r="H910" s="4">
        <f>SUM($F$10:F910)</f>
        <v>1.813406976825522</v>
      </c>
    </row>
    <row r="911" spans="1:8" ht="12.75">
      <c r="A911" s="15">
        <v>0.901</v>
      </c>
      <c r="B911" s="4">
        <f t="shared" si="57"/>
        <v>0.43381908671703234</v>
      </c>
      <c r="C911" s="4">
        <f>B911*Imp!$A$18</f>
        <v>1.8387201018228436</v>
      </c>
      <c r="D911" s="4">
        <f t="shared" si="59"/>
        <v>1.3666475560136353</v>
      </c>
      <c r="E911" s="4">
        <f t="shared" si="58"/>
        <v>0.7432602464392423</v>
      </c>
      <c r="F911" s="4">
        <f t="shared" si="60"/>
        <v>0.0007432602464392423</v>
      </c>
      <c r="H911" s="4">
        <f>SUM($F$10:F911)</f>
        <v>1.8141502370719613</v>
      </c>
    </row>
    <row r="912" spans="1:8" ht="12.75">
      <c r="A912" s="15">
        <v>0.902</v>
      </c>
      <c r="B912" s="4">
        <f t="shared" si="57"/>
        <v>0.4317360304630597</v>
      </c>
      <c r="C912" s="4">
        <f>B912*Imp!$A$18</f>
        <v>1.829891173993982</v>
      </c>
      <c r="D912" s="4">
        <f t="shared" si="59"/>
        <v>1.355226756403602</v>
      </c>
      <c r="E912" s="4">
        <f t="shared" si="58"/>
        <v>0.740605111202126</v>
      </c>
      <c r="F912" s="4">
        <f t="shared" si="60"/>
        <v>0.000740605111202126</v>
      </c>
      <c r="H912" s="4">
        <f>SUM($F$10:F912)</f>
        <v>1.8148908421831635</v>
      </c>
    </row>
    <row r="913" spans="1:8" ht="12.75">
      <c r="A913" s="15">
        <v>0.903</v>
      </c>
      <c r="B913" s="4">
        <f t="shared" si="57"/>
        <v>0.4296405474347131</v>
      </c>
      <c r="C913" s="4">
        <f>B913*Imp!$A$18</f>
        <v>1.821009575914913</v>
      </c>
      <c r="D913" s="4">
        <f t="shared" si="59"/>
        <v>1.343820845018783</v>
      </c>
      <c r="E913" s="4">
        <f t="shared" si="58"/>
        <v>0.7379537498278226</v>
      </c>
      <c r="F913" s="4">
        <f t="shared" si="60"/>
        <v>0.0007379537498278226</v>
      </c>
      <c r="H913" s="4">
        <f>SUM($F$10:F913)</f>
        <v>1.8156287959329913</v>
      </c>
    </row>
    <row r="914" spans="1:8" ht="12.75">
      <c r="A914" s="15">
        <v>0.904</v>
      </c>
      <c r="B914" s="4">
        <f t="shared" si="57"/>
        <v>0.4275324549083963</v>
      </c>
      <c r="C914" s="4">
        <f>B914*Imp!$A$18</f>
        <v>1.8120745331209809</v>
      </c>
      <c r="D914" s="4">
        <f t="shared" si="59"/>
        <v>1.332429587532439</v>
      </c>
      <c r="E914" s="4">
        <f t="shared" si="58"/>
        <v>0.7353061715610354</v>
      </c>
      <c r="F914" s="4">
        <f t="shared" si="60"/>
        <v>0.0007353061715610354</v>
      </c>
      <c r="H914" s="4">
        <f>SUM($F$10:F914)</f>
        <v>1.8163641021045525</v>
      </c>
    </row>
    <row r="915" spans="1:8" ht="12.75">
      <c r="A915" s="15">
        <v>0.905</v>
      </c>
      <c r="B915" s="4">
        <f t="shared" si="57"/>
        <v>0.42541156542811576</v>
      </c>
      <c r="C915" s="4">
        <f>B915*Imp!$A$18</f>
        <v>1.8030852510895057</v>
      </c>
      <c r="D915" s="4">
        <f t="shared" si="59"/>
        <v>1.3210527415121889</v>
      </c>
      <c r="E915" s="4">
        <f t="shared" si="58"/>
        <v>0.7326623856048675</v>
      </c>
      <c r="F915" s="4">
        <f t="shared" si="60"/>
        <v>0.0007326623856048675</v>
      </c>
      <c r="H915" s="4">
        <f>SUM($F$10:F915)</f>
        <v>1.8170967644901572</v>
      </c>
    </row>
    <row r="916" spans="1:8" ht="12.75">
      <c r="A916" s="15">
        <v>0.906</v>
      </c>
      <c r="B916" s="4">
        <f t="shared" si="57"/>
        <v>0.42327768663136495</v>
      </c>
      <c r="C916" s="4">
        <f>B916*Imp!$A$18</f>
        <v>1.7940409145018015</v>
      </c>
      <c r="D916" s="4">
        <f t="shared" si="59"/>
        <v>1.3096900561135276</v>
      </c>
      <c r="E916" s="4">
        <f t="shared" si="58"/>
        <v>0.7300224011207814</v>
      </c>
      <c r="F916" s="4">
        <f t="shared" si="60"/>
        <v>0.0007300224011207814</v>
      </c>
      <c r="H916" s="4">
        <f>SUM($F$10:F916)</f>
        <v>1.817826786891278</v>
      </c>
    </row>
    <row r="917" spans="1:8" ht="12.75">
      <c r="A917" s="15">
        <v>0.907</v>
      </c>
      <c r="B917" s="4">
        <f t="shared" si="57"/>
        <v>0.4211306210666709</v>
      </c>
      <c r="C917" s="4">
        <f>B917*Imp!$A$18</f>
        <v>1.7849406864698576</v>
      </c>
      <c r="D917" s="4">
        <f t="shared" si="59"/>
        <v>1.2983412717580678</v>
      </c>
      <c r="E917" s="4">
        <f t="shared" si="58"/>
        <v>0.7273862272285612</v>
      </c>
      <c r="F917" s="4">
        <f t="shared" si="60"/>
        <v>0.0007273862272285612</v>
      </c>
      <c r="H917" s="4">
        <f>SUM($F$10:F917)</f>
        <v>1.8185541731185066</v>
      </c>
    </row>
    <row r="918" spans="1:8" ht="12.75">
      <c r="A918" s="15">
        <v>0.908</v>
      </c>
      <c r="B918" s="4">
        <f t="shared" si="57"/>
        <v>0.4189701660023061</v>
      </c>
      <c r="C918" s="4">
        <f>B918*Imp!$A$18</f>
        <v>1.7757837077255738</v>
      </c>
      <c r="D918" s="4">
        <f t="shared" si="59"/>
        <v>1.2870061197955522</v>
      </c>
      <c r="E918" s="4">
        <f t="shared" si="58"/>
        <v>0.7247538730062747</v>
      </c>
      <c r="F918" s="4">
        <f t="shared" si="60"/>
        <v>0.0007247538730062747</v>
      </c>
      <c r="H918" s="4">
        <f>SUM($F$10:F918)</f>
        <v>1.8192789269915128</v>
      </c>
    </row>
    <row r="919" spans="1:8" ht="12.75">
      <c r="A919" s="15">
        <v>0.909</v>
      </c>
      <c r="B919" s="4">
        <f aca="true" t="shared" si="61" ref="B919:B982">SQRT(1-A919^2)</f>
        <v>0.4167961132256393</v>
      </c>
      <c r="C919" s="4">
        <f>B919*Imp!$A$18</f>
        <v>1.766569095770318</v>
      </c>
      <c r="D919" s="4">
        <f t="shared" si="59"/>
        <v>1.2756843221486507</v>
      </c>
      <c r="E919" s="4">
        <f t="shared" si="58"/>
        <v>0.7221253474902348</v>
      </c>
      <c r="F919" s="4">
        <f t="shared" si="60"/>
        <v>0.0007221253474902348</v>
      </c>
      <c r="H919" s="4">
        <f>SUM($F$10:F919)</f>
        <v>1.8200010523390031</v>
      </c>
    </row>
    <row r="920" spans="1:8" ht="12.75">
      <c r="A920" s="15">
        <v>0.91</v>
      </c>
      <c r="B920" s="4">
        <f t="shared" si="61"/>
        <v>0.41460824883255754</v>
      </c>
      <c r="C920" s="4">
        <f>B920*Imp!$A$18</f>
        <v>1.7572959439824025</v>
      </c>
      <c r="D920" s="4">
        <f t="shared" si="59"/>
        <v>1.264375590939474</v>
      </c>
      <c r="E920" s="4">
        <f t="shared" si="58"/>
        <v>0.7195006596749622</v>
      </c>
      <c r="F920" s="4">
        <f t="shared" si="60"/>
        <v>0.0007195006596749622</v>
      </c>
      <c r="H920" s="4">
        <f>SUM($F$10:F920)</f>
        <v>1.820720552998678</v>
      </c>
    </row>
    <row r="921" spans="1:8" ht="12.75">
      <c r="A921" s="15">
        <v>0.911</v>
      </c>
      <c r="B921" s="4">
        <f t="shared" si="61"/>
        <v>0.4124063530063522</v>
      </c>
      <c r="C921" s="4">
        <f>B921*Imp!$A$18</f>
        <v>1.747963320679905</v>
      </c>
      <c r="D921" s="4">
        <f t="shared" si="59"/>
        <v>1.2530796280966547</v>
      </c>
      <c r="E921" s="4">
        <f t="shared" si="58"/>
        <v>0.7168798185131509</v>
      </c>
      <c r="F921" s="4">
        <f t="shared" si="60"/>
        <v>0.0007168798185131508</v>
      </c>
      <c r="H921" s="4">
        <f>SUM($F$10:F921)</f>
        <v>1.8214374328171912</v>
      </c>
    </row>
    <row r="922" spans="1:8" ht="12.75">
      <c r="A922" s="15">
        <v>0.912</v>
      </c>
      <c r="B922" s="4">
        <f t="shared" si="61"/>
        <v>0.4101901997854166</v>
      </c>
      <c r="C922" s="4">
        <f>B922*Imp!$A$18</f>
        <v>1.738570268136065</v>
      </c>
      <c r="D922" s="4">
        <f t="shared" si="59"/>
        <v>1.2417961249417486</v>
      </c>
      <c r="E922" s="4">
        <f t="shared" si="58"/>
        <v>0.7142628329156279</v>
      </c>
      <c r="F922" s="4">
        <f t="shared" si="60"/>
        <v>0.0007142628329156279</v>
      </c>
      <c r="H922" s="4">
        <f>SUM($F$10:F922)</f>
        <v>1.8221516956501067</v>
      </c>
    </row>
    <row r="923" spans="1:8" ht="12.75">
      <c r="A923" s="15">
        <v>0.913</v>
      </c>
      <c r="B923" s="4">
        <f t="shared" si="61"/>
        <v>0.40795955681905516</v>
      </c>
      <c r="C923" s="4">
        <f>B923*Imp!$A$18</f>
        <v>1.7291158015442947</v>
      </c>
      <c r="D923" s="4">
        <f t="shared" si="59"/>
        <v>1.2305247617536512</v>
      </c>
      <c r="E923" s="4">
        <f t="shared" si="58"/>
        <v>0.7116497117513207</v>
      </c>
      <c r="F923" s="4">
        <f t="shared" si="60"/>
        <v>0.0007116497117513207</v>
      </c>
      <c r="H923" s="4">
        <f>SUM($F$10:F923)</f>
        <v>1.8228633453618581</v>
      </c>
    </row>
    <row r="924" spans="1:8" ht="12.75">
      <c r="A924" s="15">
        <v>0.914</v>
      </c>
      <c r="B924" s="4">
        <f t="shared" si="61"/>
        <v>0.4057141851106515</v>
      </c>
      <c r="C924" s="4">
        <f>B924*Imp!$A$18</f>
        <v>1.7195989079296088</v>
      </c>
      <c r="D924" s="4">
        <f t="shared" si="59"/>
        <v>1.2192652073095849</v>
      </c>
      <c r="E924" s="4">
        <f t="shared" si="58"/>
        <v>0.7090404638472212</v>
      </c>
      <c r="F924" s="4">
        <f t="shared" si="60"/>
        <v>0.0007090404638472212</v>
      </c>
      <c r="H924" s="4">
        <f>SUM($F$10:F924)</f>
        <v>1.8235723858257054</v>
      </c>
    </row>
    <row r="925" spans="1:8" ht="12.75">
      <c r="A925" s="15">
        <v>0.915</v>
      </c>
      <c r="B925" s="4">
        <f t="shared" si="61"/>
        <v>0.4034538387473837</v>
      </c>
      <c r="C925" s="4">
        <f>B925*Imp!$A$18</f>
        <v>1.7100185450030383</v>
      </c>
      <c r="D925" s="4">
        <f t="shared" si="59"/>
        <v>1.208017118401115</v>
      </c>
      <c r="E925" s="4">
        <f t="shared" si="58"/>
        <v>0.7064350979883488</v>
      </c>
      <c r="F925" s="4">
        <f t="shared" si="60"/>
        <v>0.0007064350979883488</v>
      </c>
      <c r="H925" s="4">
        <f>SUM($F$10:F925)</f>
        <v>1.8242788209236938</v>
      </c>
    </row>
    <row r="926" spans="1:8" ht="12.75">
      <c r="A926" s="15">
        <v>0.916</v>
      </c>
      <c r="B926" s="4">
        <f t="shared" si="61"/>
        <v>0.40117826461561945</v>
      </c>
      <c r="C926" s="4">
        <f>B926*Imp!$A$18</f>
        <v>1.7003736399553444</v>
      </c>
      <c r="D926" s="4">
        <f t="shared" si="59"/>
        <v>1.1967801393235582</v>
      </c>
      <c r="E926" s="4">
        <f t="shared" si="58"/>
        <v>0.7038336229177184</v>
      </c>
      <c r="F926" s="4">
        <f t="shared" si="60"/>
        <v>0.0007038336229177184</v>
      </c>
      <c r="H926" s="4">
        <f>SUM($F$10:F926)</f>
        <v>1.8249826545466115</v>
      </c>
    </row>
    <row r="927" spans="1:8" ht="12.75">
      <c r="A927" s="15">
        <v>0.917</v>
      </c>
      <c r="B927" s="4">
        <f t="shared" si="61"/>
        <v>0.39888720210104495</v>
      </c>
      <c r="C927" s="4">
        <f>B927*Imp!$A$18</f>
        <v>1.6906630881860334</v>
      </c>
      <c r="D927" s="4">
        <f t="shared" si="59"/>
        <v>1.1855539013369636</v>
      </c>
      <c r="E927" s="4">
        <f t="shared" si="58"/>
        <v>0.7012360473363042</v>
      </c>
      <c r="F927" s="4">
        <f t="shared" si="60"/>
        <v>0.0007012360473363042</v>
      </c>
      <c r="H927" s="4">
        <f>SUM($F$10:F927)</f>
        <v>1.8256838905939479</v>
      </c>
    </row>
    <row r="928" spans="1:8" ht="12.75">
      <c r="A928" s="15">
        <v>0.918</v>
      </c>
      <c r="B928" s="4">
        <f t="shared" si="61"/>
        <v>0.3965803827725219</v>
      </c>
      <c r="C928" s="4">
        <f>B928*Imp!$A$18</f>
        <v>1.6808857519633986</v>
      </c>
      <c r="D928" s="4">
        <f t="shared" si="59"/>
        <v>1.1743380220967654</v>
      </c>
      <c r="E928" s="4">
        <f t="shared" si="58"/>
        <v>0.6986423799030076</v>
      </c>
      <c r="F928" s="4">
        <f t="shared" si="60"/>
        <v>0.0006986423799030076</v>
      </c>
      <c r="H928" s="4">
        <f>SUM($F$10:F928)</f>
        <v>1.8263825329738508</v>
      </c>
    </row>
    <row r="929" spans="1:8" ht="12.75">
      <c r="A929" s="15">
        <v>0.919</v>
      </c>
      <c r="B929" s="4">
        <f t="shared" si="61"/>
        <v>0.394257530048571</v>
      </c>
      <c r="C929" s="4">
        <f>B929*Imp!$A$18</f>
        <v>1.671040459010928</v>
      </c>
      <c r="D929" s="4">
        <f t="shared" si="59"/>
        <v>1.1631321050519883</v>
      </c>
      <c r="E929" s="4">
        <f t="shared" si="58"/>
        <v>0.6960526292346233</v>
      </c>
      <c r="F929" s="4">
        <f t="shared" si="60"/>
        <v>0.0006960526292346233</v>
      </c>
      <c r="H929" s="4">
        <f>SUM($F$10:F929)</f>
        <v>1.8270785856030853</v>
      </c>
    </row>
    <row r="930" spans="1:8" ht="12.75">
      <c r="A930" s="15">
        <v>0.92</v>
      </c>
      <c r="B930" s="4">
        <f t="shared" si="61"/>
        <v>0.39191835884530846</v>
      </c>
      <c r="C930" s="4">
        <f>B930*Imp!$A$18</f>
        <v>1.6611260010151012</v>
      </c>
      <c r="D930" s="4">
        <f t="shared" si="59"/>
        <v>1.151935738808776</v>
      </c>
      <c r="E930" s="4">
        <f t="shared" si="58"/>
        <v>0.6934668039058067</v>
      </c>
      <c r="F930" s="4">
        <f t="shared" si="60"/>
        <v>0.0006934668039058067</v>
      </c>
      <c r="H930" s="4">
        <f>SUM($F$10:F930)</f>
        <v>1.8277720524069911</v>
      </c>
    </row>
    <row r="931" spans="1:8" ht="12.75">
      <c r="A931" s="15">
        <v>0.921</v>
      </c>
      <c r="B931" s="4">
        <f t="shared" si="61"/>
        <v>0.3895625752045491</v>
      </c>
      <c r="C931" s="4">
        <f>B931*Imp!$A$18</f>
        <v>1.6511411320491236</v>
      </c>
      <c r="D931" s="4">
        <f t="shared" si="59"/>
        <v>1.1407484964567693</v>
      </c>
      <c r="E931" s="4">
        <f t="shared" si="58"/>
        <v>0.690884912449041</v>
      </c>
      <c r="F931" s="4">
        <f t="shared" si="60"/>
        <v>0.000690884912449041</v>
      </c>
      <c r="H931" s="4">
        <f>SUM($F$10:F931)</f>
        <v>1.82846293731944</v>
      </c>
    </row>
    <row r="932" spans="1:8" ht="12.75">
      <c r="A932" s="15">
        <v>0.922</v>
      </c>
      <c r="B932" s="4">
        <f t="shared" si="61"/>
        <v>0.3871898759007006</v>
      </c>
      <c r="C932" s="4">
        <f>B932*Imp!$A$18</f>
        <v>1.6410845669067673</v>
      </c>
      <c r="D932" s="4">
        <f t="shared" si="59"/>
        <v>1.1295699348557071</v>
      </c>
      <c r="E932" s="4">
        <f t="shared" si="58"/>
        <v>0.6883069633546068</v>
      </c>
      <c r="F932" s="4">
        <f t="shared" si="60"/>
        <v>0.0006883069633546069</v>
      </c>
      <c r="H932" s="4">
        <f>SUM($F$10:F932)</f>
        <v>1.8291512442827946</v>
      </c>
    </row>
    <row r="933" spans="1:8" ht="12.75">
      <c r="A933" s="15">
        <v>0.923</v>
      </c>
      <c r="B933" s="4">
        <f t="shared" si="61"/>
        <v>0.38479994802494444</v>
      </c>
      <c r="C933" s="4">
        <f>B933*Imp!$A$18</f>
        <v>1.6309549793399438</v>
      </c>
      <c r="D933" s="4">
        <f t="shared" si="59"/>
        <v>1.1183995938793572</v>
      </c>
      <c r="E933" s="4">
        <f t="shared" si="58"/>
        <v>0.6857329650705499</v>
      </c>
      <c r="F933" s="4">
        <f t="shared" si="60"/>
        <v>0.0006857329650705499</v>
      </c>
      <c r="H933" s="4">
        <f>SUM($F$10:F933)</f>
        <v>1.829836977247865</v>
      </c>
    </row>
    <row r="934" spans="1:8" ht="12.75">
      <c r="A934" s="15">
        <v>0.924</v>
      </c>
      <c r="B934" s="4">
        <f t="shared" si="61"/>
        <v>0.3823924685450799</v>
      </c>
      <c r="C934" s="4">
        <f>B934*Imp!$A$18</f>
        <v>1.6207510001931242</v>
      </c>
      <c r="D934" s="4">
        <f t="shared" si="59"/>
        <v>1.1072369956136558</v>
      </c>
      <c r="E934" s="4">
        <f t="shared" si="58"/>
        <v>0.6831629260026497</v>
      </c>
      <c r="F934" s="4">
        <f t="shared" si="60"/>
        <v>0.0006831629260026497</v>
      </c>
      <c r="H934" s="4">
        <f>SUM($F$10:F934)</f>
        <v>1.8305201401738678</v>
      </c>
    </row>
    <row r="935" spans="1:8" ht="12.75">
      <c r="A935" s="15">
        <v>0.925</v>
      </c>
      <c r="B935" s="4">
        <f t="shared" si="61"/>
        <v>0.37996710383926646</v>
      </c>
      <c r="C935" s="4">
        <f>B935*Imp!$A$18</f>
        <v>1.610471215427131</v>
      </c>
      <c r="D935" s="4">
        <f t="shared" si="59"/>
        <v>1.0960816435056717</v>
      </c>
      <c r="E935" s="4">
        <f t="shared" si="58"/>
        <v>0.6805968545143899</v>
      </c>
      <c r="F935" s="4">
        <f t="shared" si="60"/>
        <v>0.0006805968545143899</v>
      </c>
      <c r="H935" s="4">
        <f>SUM($F$10:F935)</f>
        <v>1.8312007370283823</v>
      </c>
    </row>
    <row r="936" spans="1:8" ht="12.75">
      <c r="A936" s="15">
        <v>0.926</v>
      </c>
      <c r="B936" s="4">
        <f t="shared" si="61"/>
        <v>0.37752350920174477</v>
      </c>
      <c r="C936" s="4">
        <f>B936*Imp!$A$18</f>
        <v>1.6001141640241614</v>
      </c>
      <c r="D936" s="4">
        <f t="shared" si="59"/>
        <v>1.0849330214596846</v>
      </c>
      <c r="E936" s="4">
        <f t="shared" si="58"/>
        <v>0.6780347589269277</v>
      </c>
      <c r="F936" s="4">
        <f t="shared" si="60"/>
        <v>0.0006780347589269277</v>
      </c>
      <c r="H936" s="4">
        <f>SUM($F$10:F936)</f>
        <v>1.8318787717873093</v>
      </c>
    </row>
    <row r="937" spans="1:8" ht="12.75">
      <c r="A937" s="15">
        <v>0.927</v>
      </c>
      <c r="B937" s="4">
        <f t="shared" si="61"/>
        <v>0.3750613283184496</v>
      </c>
      <c r="C937" s="4">
        <f>B937*Imp!$A$18</f>
        <v>1.5896783357651993</v>
      </c>
      <c r="D937" s="4">
        <f t="shared" si="59"/>
        <v>1.0737905928763622</v>
      </c>
      <c r="E937" s="4">
        <f t="shared" si="58"/>
        <v>0.6754766475190642</v>
      </c>
      <c r="F937" s="4">
        <f t="shared" si="60"/>
        <v>0.0006754766475190642</v>
      </c>
      <c r="H937" s="4">
        <f>SUM($F$10:F937)</f>
        <v>1.8325542484348283</v>
      </c>
    </row>
    <row r="938" spans="1:8" ht="12.75">
      <c r="A938" s="15">
        <v>0.928</v>
      </c>
      <c r="B938" s="4">
        <f t="shared" si="61"/>
        <v>0.3725801927102405</v>
      </c>
      <c r="C938" s="4">
        <f>B938*Imp!$A$18</f>
        <v>1.579162168870177</v>
      </c>
      <c r="D938" s="4">
        <f t="shared" si="59"/>
        <v>1.0626537996306435</v>
      </c>
      <c r="E938" s="4">
        <f t="shared" si="58"/>
        <v>0.672922528527217</v>
      </c>
      <c r="F938" s="4">
        <f t="shared" si="60"/>
        <v>0.0006729225285272171</v>
      </c>
      <c r="H938" s="4">
        <f>SUM($F$10:F938)</f>
        <v>1.8332271709633554</v>
      </c>
    </row>
    <row r="939" spans="1:8" ht="12.75">
      <c r="A939" s="15">
        <v>0.929</v>
      </c>
      <c r="B939" s="4">
        <f t="shared" si="61"/>
        <v>0.3700797211412697</v>
      </c>
      <c r="C939" s="4">
        <f>B939*Imp!$A$18</f>
        <v>1.5685640474903721</v>
      </c>
      <c r="D939" s="4">
        <f t="shared" si="59"/>
        <v>1.0515220609835256</v>
      </c>
      <c r="E939" s="4">
        <f t="shared" si="58"/>
        <v>0.670372410145388</v>
      </c>
      <c r="F939" s="4">
        <f t="shared" si="60"/>
        <v>0.000670372410145388</v>
      </c>
      <c r="H939" s="4">
        <f>SUM($F$10:F939)</f>
        <v>1.8338975433735007</v>
      </c>
    </row>
    <row r="940" spans="1:8" ht="12.75">
      <c r="A940" s="15">
        <v>0.93</v>
      </c>
      <c r="B940" s="4">
        <f t="shared" si="61"/>
        <v>0.36755951898978195</v>
      </c>
      <c r="C940" s="4">
        <f>B940*Imp!$A$18</f>
        <v>1.5578822990415762</v>
      </c>
      <c r="D940" s="4">
        <f t="shared" si="59"/>
        <v>1.0403947724225326</v>
      </c>
      <c r="E940" s="4">
        <f t="shared" si="58"/>
        <v>0.667826300525138</v>
      </c>
      <c r="F940" s="4">
        <f t="shared" si="60"/>
        <v>0.000667826300525138</v>
      </c>
      <c r="H940" s="4">
        <f>SUM($F$10:F940)</f>
        <v>1.8345653696740258</v>
      </c>
    </row>
    <row r="941" spans="1:8" ht="12.75">
      <c r="A941" s="15">
        <v>0.931</v>
      </c>
      <c r="B941" s="4">
        <f t="shared" si="61"/>
        <v>0.3650191775783841</v>
      </c>
      <c r="C941" s="4">
        <f>B941*Imp!$A$18</f>
        <v>1.5471151913654748</v>
      </c>
      <c r="D941" s="4">
        <f t="shared" si="59"/>
        <v>1.029271304425114</v>
      </c>
      <c r="E941" s="4">
        <f t="shared" si="58"/>
        <v>0.6652842077755602</v>
      </c>
      <c r="F941" s="4">
        <f t="shared" si="60"/>
        <v>0.0006652842077755602</v>
      </c>
      <c r="H941" s="4">
        <f>SUM($F$10:F941)</f>
        <v>1.8352306538818013</v>
      </c>
    </row>
    <row r="942" spans="1:8" ht="12.75">
      <c r="A942" s="15">
        <v>0.932</v>
      </c>
      <c r="B942" s="4">
        <f t="shared" si="61"/>
        <v>0.362458273460546</v>
      </c>
      <c r="C942" s="4">
        <f>B942*Imp!$A$18</f>
        <v>1.5362609297055188</v>
      </c>
      <c r="D942" s="4">
        <f t="shared" si="59"/>
        <v>1.0181510011379113</v>
      </c>
      <c r="E942" s="4">
        <f t="shared" si="58"/>
        <v>0.6627461399627456</v>
      </c>
      <c r="F942" s="4">
        <f t="shared" si="60"/>
        <v>0.0006627461399627456</v>
      </c>
      <c r="H942" s="4">
        <f>SUM($F$10:F942)</f>
        <v>1.835893400021764</v>
      </c>
    </row>
    <row r="943" spans="1:8" ht="12.75">
      <c r="A943" s="15">
        <v>0.933</v>
      </c>
      <c r="B943" s="4">
        <f t="shared" si="61"/>
        <v>0.35987636765978387</v>
      </c>
      <c r="C943" s="4">
        <f>B943*Imp!$A$18</f>
        <v>1.5253176534822417</v>
      </c>
      <c r="D943" s="4">
        <f t="shared" si="59"/>
        <v>1.0070331789697382</v>
      </c>
      <c r="E943" s="4">
        <f t="shared" si="58"/>
        <v>0.6602121051118238</v>
      </c>
      <c r="F943" s="4">
        <f t="shared" si="60"/>
        <v>0.0006602121051118238</v>
      </c>
      <c r="H943" s="4">
        <f>SUM($F$10:F943)</f>
        <v>1.8365536121268757</v>
      </c>
    </row>
    <row r="944" spans="1:8" ht="12.75">
      <c r="A944" s="15">
        <v>0.934</v>
      </c>
      <c r="B944" s="4">
        <f t="shared" si="61"/>
        <v>0.35727300485762964</v>
      </c>
      <c r="C944" s="4">
        <f>B944*Imp!$A$18</f>
        <v>1.5142834328515087</v>
      </c>
      <c r="D944" s="4">
        <f t="shared" si="59"/>
        <v>0.9959171250786485</v>
      </c>
      <c r="E944" s="4">
        <f t="shared" si="58"/>
        <v>0.6576821112037541</v>
      </c>
      <c r="F944" s="4">
        <f t="shared" si="60"/>
        <v>0.0006576821112037541</v>
      </c>
      <c r="H944" s="4">
        <f>SUM($F$10:F944)</f>
        <v>1.8372112942380794</v>
      </c>
    </row>
    <row r="945" spans="1:8" ht="12.75">
      <c r="A945" s="15">
        <v>0.935</v>
      </c>
      <c r="B945" s="4">
        <f t="shared" si="61"/>
        <v>0.3546477125261065</v>
      </c>
      <c r="C945" s="4">
        <f>B945*Imp!$A$18</f>
        <v>1.503156265027559</v>
      </c>
      <c r="D945" s="4">
        <f t="shared" si="59"/>
        <v>0.9848020957611179</v>
      </c>
      <c r="E945" s="4">
        <f t="shared" si="58"/>
        <v>0.6551561661774815</v>
      </c>
      <c r="F945" s="4">
        <f t="shared" si="60"/>
        <v>0.0006551561661774816</v>
      </c>
      <c r="H945" s="4">
        <f>SUM($F$10:F945)</f>
        <v>1.8378664504042568</v>
      </c>
    </row>
    <row r="946" spans="1:8" ht="12.75">
      <c r="A946" s="15">
        <v>0.936</v>
      </c>
      <c r="B946" s="4">
        <f t="shared" si="61"/>
        <v>0.35199999999999987</v>
      </c>
      <c r="C946" s="4">
        <f>B946*Imp!$A$18</f>
        <v>1.4919340703508737</v>
      </c>
      <c r="D946" s="4">
        <f t="shared" si="59"/>
        <v>0.9736873147216376</v>
      </c>
      <c r="E946" s="4">
        <f t="shared" si="58"/>
        <v>0.6526342779293494</v>
      </c>
      <c r="F946" s="4">
        <f t="shared" si="60"/>
        <v>0.0006526342779293494</v>
      </c>
      <c r="H946" s="4">
        <f>SUM($F$10:F946)</f>
        <v>1.8385190846821862</v>
      </c>
    </row>
    <row r="947" spans="1:8" ht="12.75">
      <c r="A947" s="15">
        <v>0.937</v>
      </c>
      <c r="B947" s="4">
        <f t="shared" si="61"/>
        <v>0.3493293574837361</v>
      </c>
      <c r="C947" s="4">
        <f>B947*Imp!$A$18</f>
        <v>1.4806146880788809</v>
      </c>
      <c r="D947" s="4">
        <f t="shared" si="59"/>
        <v>0.9625719712176996</v>
      </c>
      <c r="E947" s="4">
        <f t="shared" si="58"/>
        <v>0.6501164543130736</v>
      </c>
      <c r="F947" s="4">
        <f t="shared" si="60"/>
        <v>0.0006501164543130737</v>
      </c>
      <c r="H947" s="4">
        <f>SUM($F$10:F947)</f>
        <v>1.8391692011364993</v>
      </c>
    </row>
    <row r="948" spans="1:8" ht="12.75">
      <c r="A948" s="15">
        <v>0.938</v>
      </c>
      <c r="B948" s="4">
        <f t="shared" si="61"/>
        <v>0.3466352549871408</v>
      </c>
      <c r="C948" s="4">
        <f>B948*Imp!$A$18</f>
        <v>1.469195871875222</v>
      </c>
      <c r="D948" s="4">
        <f t="shared" si="59"/>
        <v>0.951455218068112</v>
      </c>
      <c r="E948" s="4">
        <f t="shared" si="58"/>
        <v>0.6476027031397202</v>
      </c>
      <c r="F948" s="4">
        <f t="shared" si="60"/>
        <v>0.0006476027031397202</v>
      </c>
      <c r="H948" s="4">
        <f>SUM($F$10:F948)</f>
        <v>1.839816803839639</v>
      </c>
    </row>
    <row r="949" spans="1:8" ht="12.75">
      <c r="A949" s="15">
        <v>0.939</v>
      </c>
      <c r="B949" s="4">
        <f t="shared" si="61"/>
        <v>0.3439171411837452</v>
      </c>
      <c r="C949" s="4">
        <f>B949*Imp!$A$18</f>
        <v>1.4576752849707424</v>
      </c>
      <c r="D949" s="4">
        <f t="shared" si="59"/>
        <v>0.9403361695122371</v>
      </c>
      <c r="E949" s="4">
        <f t="shared" si="58"/>
        <v>0.645093032177678</v>
      </c>
      <c r="F949" s="4">
        <f t="shared" si="60"/>
        <v>0.000645093032177678</v>
      </c>
      <c r="H949" s="4">
        <f>SUM($F$10:F949)</f>
        <v>1.8404618968718167</v>
      </c>
    </row>
    <row r="950" spans="1:8" ht="12.75">
      <c r="A950" s="15">
        <v>0.94</v>
      </c>
      <c r="B950" s="4">
        <f t="shared" si="61"/>
        <v>0.3411744421846397</v>
      </c>
      <c r="C950" s="4">
        <f>B950*Imp!$A$18</f>
        <v>1.4460504949665298</v>
      </c>
      <c r="D950" s="4">
        <f t="shared" si="59"/>
        <v>0.9292138989064512</v>
      </c>
      <c r="E950" s="4">
        <f t="shared" si="58"/>
        <v>0.6425874491526374</v>
      </c>
      <c r="F950" s="4">
        <f t="shared" si="60"/>
        <v>0.0006425874491526374</v>
      </c>
      <c r="H950" s="4">
        <f>SUM($F$10:F950)</f>
        <v>1.8411044843209694</v>
      </c>
    </row>
    <row r="951" spans="1:8" ht="12.75">
      <c r="A951" s="15">
        <v>0.941</v>
      </c>
      <c r="B951" s="4">
        <f t="shared" si="61"/>
        <v>0.33840656022009996</v>
      </c>
      <c r="C951" s="4">
        <f>B951*Imp!$A$18</f>
        <v>1.4343189682460566</v>
      </c>
      <c r="D951" s="4">
        <f t="shared" si="59"/>
        <v>0.9180874362425555</v>
      </c>
      <c r="E951" s="4">
        <f t="shared" si="58"/>
        <v>0.6400859617475673</v>
      </c>
      <c r="F951" s="4">
        <f t="shared" si="60"/>
        <v>0.0006400859617475673</v>
      </c>
      <c r="H951" s="4">
        <f>SUM($F$10:F951)</f>
        <v>1.8417445702827169</v>
      </c>
    </row>
    <row r="952" spans="1:8" ht="12.75">
      <c r="A952" s="15">
        <v>0.942</v>
      </c>
      <c r="B952" s="4">
        <f t="shared" si="61"/>
        <v>0.33561287222036057</v>
      </c>
      <c r="C952" s="4">
        <f>B952*Imp!$A$18</f>
        <v>1.422478063959859</v>
      </c>
      <c r="D952" s="4">
        <f t="shared" si="59"/>
        <v>0.9069557654711937</v>
      </c>
      <c r="E952" s="4">
        <f t="shared" si="58"/>
        <v>0.6375885776026892</v>
      </c>
      <c r="F952" s="4">
        <f t="shared" si="60"/>
        <v>0.0006375885776026892</v>
      </c>
      <c r="H952" s="4">
        <f>SUM($F$10:F952)</f>
        <v>1.8423821588603195</v>
      </c>
    </row>
    <row r="953" spans="1:8" ht="12.75">
      <c r="A953" s="15">
        <v>0.943</v>
      </c>
      <c r="B953" s="4">
        <f t="shared" si="61"/>
        <v>0.3327927282859408</v>
      </c>
      <c r="C953" s="4">
        <f>B953*Imp!$A$18</f>
        <v>1.4105250275420915</v>
      </c>
      <c r="D953" s="4">
        <f t="shared" si="59"/>
        <v>0.8958178216114158</v>
      </c>
      <c r="E953" s="4">
        <f t="shared" si="58"/>
        <v>0.635095304315459</v>
      </c>
      <c r="F953" s="4">
        <f t="shared" si="60"/>
        <v>0.000635095304315459</v>
      </c>
      <c r="H953" s="4">
        <f>SUM($F$10:F953)</f>
        <v>1.843017254164635</v>
      </c>
    </row>
    <row r="954" spans="1:8" ht="12.75">
      <c r="A954" s="15">
        <v>0.944</v>
      </c>
      <c r="B954" s="4">
        <f t="shared" si="61"/>
        <v>0.3299454500368206</v>
      </c>
      <c r="C954" s="4">
        <f>B954*Imp!$A$18</f>
        <v>1.398456983713593</v>
      </c>
      <c r="D954" s="4">
        <f t="shared" si="59"/>
        <v>0.8846724876252909</v>
      </c>
      <c r="E954" s="4">
        <f t="shared" si="58"/>
        <v>0.632606149440542</v>
      </c>
      <c r="F954" s="4">
        <f t="shared" si="60"/>
        <v>0.000632606149440542</v>
      </c>
      <c r="H954" s="4">
        <f>SUM($F$10:F954)</f>
        <v>1.8436498603140756</v>
      </c>
    </row>
    <row r="955" spans="1:8" ht="12.75">
      <c r="A955" s="15">
        <v>0.945</v>
      </c>
      <c r="B955" s="4">
        <f t="shared" si="61"/>
        <v>0.3270703288285259</v>
      </c>
      <c r="C955" s="4">
        <f>B955*Imp!$A$18</f>
        <v>1.3862709289208566</v>
      </c>
      <c r="D955" s="4">
        <f t="shared" si="59"/>
        <v>0.8735185910340365</v>
      </c>
      <c r="E955" s="4">
        <f t="shared" si="58"/>
        <v>0.6301211204897931</v>
      </c>
      <c r="F955" s="4">
        <f t="shared" si="60"/>
        <v>0.000630121120489793</v>
      </c>
      <c r="H955" s="4">
        <f>SUM($F$10:F955)</f>
        <v>1.8442799814345654</v>
      </c>
    </row>
    <row r="956" spans="1:8" ht="12.75">
      <c r="A956" s="15">
        <v>0.946</v>
      </c>
      <c r="B956" s="4">
        <f t="shared" si="61"/>
        <v>0.3241666238217625</v>
      </c>
      <c r="C956" s="4">
        <f>B956*Imp!$A$18</f>
        <v>1.3739637231542692</v>
      </c>
      <c r="D956" s="4">
        <f t="shared" si="59"/>
        <v>0.8623549002492759</v>
      </c>
      <c r="E956" s="4">
        <f t="shared" si="58"/>
        <v>0.6276402249322345</v>
      </c>
      <c r="F956" s="4">
        <f t="shared" si="60"/>
        <v>0.0006276402249322345</v>
      </c>
      <c r="H956" s="4">
        <f>SUM($F$10:F956)</f>
        <v>1.8449076216594977</v>
      </c>
    </row>
    <row r="957" spans="1:8" ht="12.75">
      <c r="A957" s="15">
        <v>0.947</v>
      </c>
      <c r="B957" s="4">
        <f t="shared" si="61"/>
        <v>0.32123355989061936</v>
      </c>
      <c r="C957" s="4">
        <f>B957*Imp!$A$18</f>
        <v>1.3615320810821394</v>
      </c>
      <c r="D957" s="4">
        <f t="shared" si="59"/>
        <v>0.8511801205898188</v>
      </c>
      <c r="E957" s="4">
        <f t="shared" si="58"/>
        <v>0.6251634701940367</v>
      </c>
      <c r="F957" s="4">
        <f t="shared" si="60"/>
        <v>0.0006251634701940368</v>
      </c>
      <c r="H957" s="4">
        <f>SUM($F$10:F957)</f>
        <v>1.8455327851296919</v>
      </c>
    </row>
    <row r="958" spans="1:8" ht="12.75">
      <c r="A958" s="15">
        <v>0.948</v>
      </c>
      <c r="B958" s="4">
        <f t="shared" si="61"/>
        <v>0.31827032535252175</v>
      </c>
      <c r="C958" s="4">
        <f>B958*Imp!$A$18</f>
        <v>1.3489725624292181</v>
      </c>
      <c r="D958" s="4">
        <f t="shared" si="59"/>
        <v>0.8399928899506655</v>
      </c>
      <c r="E958" s="4">
        <f aca="true" t="shared" si="62" ref="E958:E1009">D958/C958</f>
        <v>0.6226908636584969</v>
      </c>
      <c r="F958" s="4">
        <f t="shared" si="60"/>
        <v>0.0006226908636584969</v>
      </c>
      <c r="H958" s="4">
        <f>SUM($F$10:F958)</f>
        <v>1.8461554759933503</v>
      </c>
    </row>
    <row r="959" spans="1:8" ht="12.75">
      <c r="A959" s="15">
        <v>0.949</v>
      </c>
      <c r="B959" s="4">
        <f t="shared" si="61"/>
        <v>0.3152760695010012</v>
      </c>
      <c r="C959" s="4">
        <f>B959*Imp!$A$18</f>
        <v>1.336281561519471</v>
      </c>
      <c r="D959" s="4">
        <f t="shared" si="59"/>
        <v>0.8287917740867241</v>
      </c>
      <c r="E959" s="4">
        <f t="shared" si="62"/>
        <v>0.6202224126660209</v>
      </c>
      <c r="F959" s="4">
        <f t="shared" si="60"/>
        <v>0.0006202224126660208</v>
      </c>
      <c r="H959" s="4">
        <f>SUM($F$10:F959)</f>
        <v>1.8467756984060164</v>
      </c>
    </row>
    <row r="960" spans="1:8" ht="12.75">
      <c r="A960" s="15">
        <v>0.95</v>
      </c>
      <c r="B960" s="4">
        <f t="shared" si="61"/>
        <v>0.31224989991991997</v>
      </c>
      <c r="C960" s="4">
        <f>B960*Imp!$A$18</f>
        <v>1.323455295892555</v>
      </c>
      <c r="D960" s="4">
        <f t="shared" si="59"/>
        <v>0.8175752614688402</v>
      </c>
      <c r="E960" s="4">
        <f t="shared" si="62"/>
        <v>0.6177581245141016</v>
      </c>
      <c r="F960" s="4">
        <f t="shared" si="60"/>
        <v>0.0006177581245141017</v>
      </c>
      <c r="H960" s="4">
        <f>SUM($F$10:F960)</f>
        <v>1.8473934565305306</v>
      </c>
    </row>
    <row r="961" spans="1:8" ht="12.75">
      <c r="A961" s="15">
        <v>0.951</v>
      </c>
      <c r="B961" s="4">
        <f t="shared" si="61"/>
        <v>0.309190879555009</v>
      </c>
      <c r="C961" s="4">
        <f>B961*Imp!$A$18</f>
        <v>1.3104897938916804</v>
      </c>
      <c r="D961" s="4">
        <f t="shared" si="59"/>
        <v>0.8063417576641934</v>
      </c>
      <c r="E961" s="4">
        <f t="shared" si="62"/>
        <v>0.6152980064573034</v>
      </c>
      <c r="F961" s="4">
        <f t="shared" si="60"/>
        <v>0.0006152980064573034</v>
      </c>
      <c r="H961" s="4">
        <f>SUM($F$10:F961)</f>
        <v>1.8480087545369879</v>
      </c>
    </row>
    <row r="962" spans="1:8" ht="12.75">
      <c r="A962" s="15">
        <v>0.952</v>
      </c>
      <c r="B962" s="4">
        <f t="shared" si="61"/>
        <v>0.30609802351534404</v>
      </c>
      <c r="C962" s="4">
        <f>B962*Imp!$A$18</f>
        <v>1.297380881106832</v>
      </c>
      <c r="D962" s="4">
        <f t="shared" si="59"/>
        <v>0.7950895791865914</v>
      </c>
      <c r="E962" s="4">
        <f t="shared" si="62"/>
        <v>0.6128420657072411</v>
      </c>
      <c r="F962" s="4">
        <f t="shared" si="60"/>
        <v>0.0006128420657072411</v>
      </c>
      <c r="H962" s="4">
        <f>SUM($F$10:F962)</f>
        <v>1.848621596602695</v>
      </c>
    </row>
    <row r="963" spans="1:8" ht="12.75">
      <c r="A963" s="15">
        <v>0.953</v>
      </c>
      <c r="B963" s="4">
        <f t="shared" si="61"/>
        <v>0.3029702955736751</v>
      </c>
      <c r="C963" s="4">
        <f>B963*Imp!$A$18</f>
        <v>1.2841241655415925</v>
      </c>
      <c r="D963" s="4">
        <f t="shared" si="59"/>
        <v>0.7838169467547649</v>
      </c>
      <c r="E963" s="4">
        <f t="shared" si="62"/>
        <v>0.6103903094325633</v>
      </c>
      <c r="F963" s="4">
        <f t="shared" si="60"/>
        <v>0.0006103903094325634</v>
      </c>
      <c r="H963" s="4">
        <f>SUM($F$10:F963)</f>
        <v>1.8492319869121276</v>
      </c>
    </row>
    <row r="964" spans="1:8" ht="12.75">
      <c r="A964" s="15">
        <v>0.954</v>
      </c>
      <c r="B964" s="4">
        <f t="shared" si="61"/>
        <v>0.29980660433019163</v>
      </c>
      <c r="C964" s="4">
        <f>B964*Imp!$A$18</f>
        <v>1.2707150213534568</v>
      </c>
      <c r="D964" s="4">
        <f t="shared" si="59"/>
        <v>0.7725219778880299</v>
      </c>
      <c r="E964" s="4">
        <f t="shared" si="62"/>
        <v>0.6079427447589355</v>
      </c>
      <c r="F964" s="4">
        <f t="shared" si="60"/>
        <v>0.0006079427447589355</v>
      </c>
      <c r="H964" s="4">
        <f>SUM($F$10:F964)</f>
        <v>1.8498399296568866</v>
      </c>
    </row>
    <row r="965" spans="1:8" ht="12.75">
      <c r="A965" s="15">
        <v>0.955</v>
      </c>
      <c r="B965" s="4">
        <f t="shared" si="61"/>
        <v>0.29660579899927786</v>
      </c>
      <c r="C965" s="4">
        <f>B965*Imp!$A$18</f>
        <v>1.2571485709962098</v>
      </c>
      <c r="D965" s="4">
        <f t="shared" si="59"/>
        <v>0.7612026787585683</v>
      </c>
      <c r="E965" s="4">
        <f t="shared" si="62"/>
        <v>0.6054993787690216</v>
      </c>
      <c r="F965" s="4">
        <f t="shared" si="60"/>
        <v>0.0006054993787690216</v>
      </c>
      <c r="H965" s="4">
        <f>SUM($F$10:F965)</f>
        <v>1.8504454290356556</v>
      </c>
    </row>
    <row r="966" spans="1:8" ht="12.75">
      <c r="A966" s="15">
        <v>0.956</v>
      </c>
      <c r="B966" s="4">
        <f t="shared" si="61"/>
        <v>0.2933666647729425</v>
      </c>
      <c r="C966" s="4">
        <f>B966*Imp!$A$18</f>
        <v>1.2434196655680583</v>
      </c>
      <c r="D966" s="4">
        <f t="shared" si="59"/>
        <v>0.7498569352077401</v>
      </c>
      <c r="E966" s="4">
        <f t="shared" si="62"/>
        <v>0.6030602185024689</v>
      </c>
      <c r="F966" s="4">
        <f t="shared" si="60"/>
        <v>0.0006030602185024689</v>
      </c>
      <c r="H966" s="4">
        <f>SUM($F$10:F966)</f>
        <v>1.851048489254158</v>
      </c>
    </row>
    <row r="967" spans="1:8" ht="12.75">
      <c r="A967" s="15">
        <v>0.957</v>
      </c>
      <c r="B967" s="4">
        <f t="shared" si="61"/>
        <v>0.2900879177077185</v>
      </c>
      <c r="C967" s="4">
        <f>B967*Imp!$A$18</f>
        <v>1.2295228631400168</v>
      </c>
      <c r="D967" s="4">
        <f t="shared" si="59"/>
        <v>0.7384825028199359</v>
      </c>
      <c r="E967" s="4">
        <f t="shared" si="62"/>
        <v>0.6006252709558914</v>
      </c>
      <c r="F967" s="4">
        <f t="shared" si="60"/>
        <v>0.0006006252709558913</v>
      </c>
      <c r="H967" s="4">
        <f>SUM($F$10:F967)</f>
        <v>1.851649114525114</v>
      </c>
    </row>
    <row r="968" spans="1:8" ht="12.75">
      <c r="A968" s="15">
        <v>0.958</v>
      </c>
      <c r="B968" s="4">
        <f t="shared" si="61"/>
        <v>0.28676819907374684</v>
      </c>
      <c r="C968" s="4">
        <f>B968*Imp!$A$18</f>
        <v>1.2154524048047868</v>
      </c>
      <c r="D968" s="4">
        <f t="shared" si="59"/>
        <v>0.7270769959311553</v>
      </c>
      <c r="E968" s="4">
        <f t="shared" si="62"/>
        <v>0.5981945430828538</v>
      </c>
      <c r="F968" s="4">
        <f t="shared" si="60"/>
        <v>0.0005981945430828538</v>
      </c>
      <c r="H968" s="4">
        <f>SUM($F$10:F968)</f>
        <v>1.8522473090681968</v>
      </c>
    </row>
    <row r="969" spans="1:8" ht="12.75">
      <c r="A969" s="15">
        <v>0.959</v>
      </c>
      <c r="B969" s="4">
        <f t="shared" si="61"/>
        <v>0.28340606909521193</v>
      </c>
      <c r="C969" s="4">
        <f>B969*Imp!$A$18</f>
        <v>1.201202188145911</v>
      </c>
      <c r="D969" s="4">
        <f t="shared" si="59"/>
        <v>0.7156378754301858</v>
      </c>
      <c r="E969" s="4">
        <f t="shared" si="62"/>
        <v>0.5957680417938571</v>
      </c>
      <c r="F969" s="4">
        <f t="shared" si="60"/>
        <v>0.0005957680417938571</v>
      </c>
      <c r="H969" s="4">
        <f>SUM($F$10:F969)</f>
        <v>1.8528430771099906</v>
      </c>
    </row>
    <row r="970" spans="1:8" ht="12.75">
      <c r="A970" s="15">
        <v>0.96</v>
      </c>
      <c r="B970" s="4">
        <f t="shared" si="61"/>
        <v>0.28</v>
      </c>
      <c r="C970" s="4">
        <f>B970*Imp!$A$18</f>
        <v>1.1867657377791045</v>
      </c>
      <c r="D970" s="4">
        <f aca="true" t="shared" si="63" ref="D970:D1009">BESSELI(C970,1)</f>
        <v>0.7041624351873907</v>
      </c>
      <c r="E970" s="4">
        <f t="shared" si="62"/>
        <v>0.593345773956324</v>
      </c>
      <c r="F970" s="4">
        <f t="shared" si="60"/>
        <v>0.0005933457739563241</v>
      </c>
      <c r="H970" s="4">
        <f>SUM($F$10:F970)</f>
        <v>1.853436422883947</v>
      </c>
    </row>
    <row r="971" spans="1:8" ht="12.75">
      <c r="A971" s="15">
        <v>0.961</v>
      </c>
      <c r="B971" s="4">
        <f t="shared" si="61"/>
        <v>0.2765483682830186</v>
      </c>
      <c r="C971" s="4">
        <f>B971*Imp!$A$18</f>
        <v>1.1721361725607289</v>
      </c>
      <c r="D971" s="4">
        <f t="shared" si="63"/>
        <v>0.692647786918885</v>
      </c>
      <c r="E971" s="4">
        <f t="shared" si="62"/>
        <v>0.5909277463945842</v>
      </c>
      <c r="F971" s="4">
        <f t="shared" si="60"/>
        <v>0.0005909277463945843</v>
      </c>
      <c r="H971" s="4">
        <f>SUM($F$10:F971)</f>
        <v>1.8540273506303417</v>
      </c>
    </row>
    <row r="972" spans="1:8" ht="12.75">
      <c r="A972" s="15">
        <v>0.962</v>
      </c>
      <c r="B972" s="4">
        <f t="shared" si="61"/>
        <v>0.2730494460715862</v>
      </c>
      <c r="C972" s="4">
        <f>B972*Imp!$A$18</f>
        <v>1.1573061689904351</v>
      </c>
      <c r="D972" s="4">
        <f t="shared" si="63"/>
        <v>0.6810908432613609</v>
      </c>
      <c r="E972" s="4">
        <f t="shared" si="62"/>
        <v>0.5885139658898595</v>
      </c>
      <c r="F972" s="4">
        <f aca="true" t="shared" si="64" ref="F972:F1009">E972*$A$11</f>
        <v>0.0005885139658898596</v>
      </c>
      <c r="H972" s="4">
        <f>SUM($F$10:F972)</f>
        <v>1.8546158645962316</v>
      </c>
    </row>
    <row r="973" spans="1:8" ht="12.75">
      <c r="A973" s="15">
        <v>0.963</v>
      </c>
      <c r="B973" s="4">
        <f t="shared" si="61"/>
        <v>0.26950139146208524</v>
      </c>
      <c r="C973" s="4">
        <f>B973*Imp!$A$18</f>
        <v>1.1422679202535602</v>
      </c>
      <c r="D973" s="4">
        <f t="shared" si="63"/>
        <v>0.6694882987938067</v>
      </c>
      <c r="E973" s="4">
        <f t="shared" si="62"/>
        <v>0.5861044391802529</v>
      </c>
      <c r="F973" s="4">
        <f t="shared" si="64"/>
        <v>0.0005861044391802529</v>
      </c>
      <c r="H973" s="4">
        <f>SUM($F$10:F973)</f>
        <v>1.8552019690354118</v>
      </c>
    </row>
    <row r="974" spans="1:8" ht="12.75">
      <c r="A974" s="15">
        <v>0.964</v>
      </c>
      <c r="B974" s="4">
        <f t="shared" si="61"/>
        <v>0.26590223767392424</v>
      </c>
      <c r="C974" s="4">
        <f>B974*Imp!$A$18</f>
        <v>1.1270130902507483</v>
      </c>
      <c r="D974" s="4">
        <f t="shared" si="63"/>
        <v>0.6578366086952826</v>
      </c>
      <c r="E974" s="4">
        <f t="shared" si="62"/>
        <v>0.5836991729607338</v>
      </c>
      <c r="F974" s="4">
        <f t="shared" si="64"/>
        <v>0.0005836991729607339</v>
      </c>
      <c r="H974" s="4">
        <f>SUM($F$10:F974)</f>
        <v>1.8557856682083724</v>
      </c>
    </row>
    <row r="975" spans="1:8" ht="12.75">
      <c r="A975" s="15">
        <v>0.965</v>
      </c>
      <c r="B975" s="4">
        <f t="shared" si="61"/>
        <v>0.2622498808388672</v>
      </c>
      <c r="C975" s="4">
        <f>B975*Imp!$A$18</f>
        <v>1.1115327618436446</v>
      </c>
      <c r="D975" s="4">
        <f t="shared" si="63"/>
        <v>0.6461319646709784</v>
      </c>
      <c r="E975" s="4">
        <f t="shared" si="62"/>
        <v>0.5812981738831262</v>
      </c>
      <c r="F975" s="4">
        <f t="shared" si="64"/>
        <v>0.0005812981738831263</v>
      </c>
      <c r="H975" s="4">
        <f>SUM($F$10:F975)</f>
        <v>1.8563669663822555</v>
      </c>
    </row>
    <row r="976" spans="1:8" ht="12.75">
      <c r="A976" s="15">
        <v>0.966</v>
      </c>
      <c r="B976" s="4">
        <f t="shared" si="61"/>
        <v>0.25854206620973696</v>
      </c>
      <c r="C976" s="4">
        <f>B976*Imp!$A$18</f>
        <v>1.0958173784011878</v>
      </c>
      <c r="D976" s="4">
        <f t="shared" si="63"/>
        <v>0.634370267709392</v>
      </c>
      <c r="E976" s="4">
        <f t="shared" si="62"/>
        <v>0.5789014485560967</v>
      </c>
      <c r="F976" s="4">
        <f t="shared" si="64"/>
        <v>0.0005789014485560967</v>
      </c>
      <c r="H976" s="4">
        <f>SUM($F$10:F976)</f>
        <v>1.8569458678308115</v>
      </c>
    </row>
    <row r="977" spans="1:8" ht="12.75">
      <c r="A977" s="15">
        <v>0.967</v>
      </c>
      <c r="B977" s="4">
        <f t="shared" si="61"/>
        <v>0.25477637253089236</v>
      </c>
      <c r="C977" s="4">
        <f>B977*Imp!$A$18</f>
        <v>1.079856677554673</v>
      </c>
      <c r="D977" s="4">
        <f t="shared" si="63"/>
        <v>0.6225470971481379</v>
      </c>
      <c r="E977" s="4">
        <f t="shared" si="62"/>
        <v>0.5765090035447028</v>
      </c>
      <c r="F977" s="4">
        <f t="shared" si="64"/>
        <v>0.0005765090035447028</v>
      </c>
      <c r="H977" s="4">
        <f>SUM($F$10:F977)</f>
        <v>1.8575223768343563</v>
      </c>
    </row>
    <row r="978" spans="1:8" ht="12.75">
      <c r="A978" s="15">
        <v>0.968</v>
      </c>
      <c r="B978" s="4">
        <f t="shared" si="61"/>
        <v>0.25095019426173004</v>
      </c>
      <c r="C978" s="4">
        <f>B978*Imp!$A$18</f>
        <v>1.0636396158529702</v>
      </c>
      <c r="D978" s="4">
        <f t="shared" si="63"/>
        <v>0.6106576754248968</v>
      </c>
      <c r="E978" s="4">
        <f t="shared" si="62"/>
        <v>0.5741208453722259</v>
      </c>
      <c r="F978" s="4">
        <f t="shared" si="64"/>
        <v>0.0005741208453722259</v>
      </c>
      <c r="H978" s="4">
        <f>SUM($F$10:F978)</f>
        <v>1.8580964976797285</v>
      </c>
    </row>
    <row r="979" spans="1:8" ht="12.75">
      <c r="A979" s="15">
        <v>0.969</v>
      </c>
      <c r="B979" s="4">
        <f t="shared" si="61"/>
        <v>0.24706072128122686</v>
      </c>
      <c r="C979" s="4">
        <f>B979*Imp!$A$18</f>
        <v>1.0471542827412603</v>
      </c>
      <c r="D979" s="4">
        <f t="shared" si="63"/>
        <v>0.5986968277501992</v>
      </c>
      <c r="E979" s="4">
        <f t="shared" si="62"/>
        <v>0.5717369805172541</v>
      </c>
      <c r="F979" s="4">
        <f t="shared" si="64"/>
        <v>0.0005717369805172541</v>
      </c>
      <c r="H979" s="4">
        <f>SUM($F$10:F979)</f>
        <v>1.8586682346602457</v>
      </c>
    </row>
    <row r="980" spans="1:8" ht="12.75">
      <c r="A980" s="15">
        <v>0.97</v>
      </c>
      <c r="B980" s="4">
        <f t="shared" si="61"/>
        <v>0.24310491562286443</v>
      </c>
      <c r="C980" s="4">
        <f>B980*Imp!$A$18</f>
        <v>1.0303878019531987</v>
      </c>
      <c r="D980" s="4">
        <f t="shared" si="63"/>
        <v>0.5866589357959527</v>
      </c>
      <c r="E980" s="4">
        <f t="shared" si="62"/>
        <v>0.5693574154157149</v>
      </c>
      <c r="F980" s="4">
        <f t="shared" si="64"/>
        <v>0.000569357415415715</v>
      </c>
      <c r="H980" s="4">
        <f>SUM($F$10:F980)</f>
        <v>1.8592375920756614</v>
      </c>
    </row>
    <row r="981" spans="1:8" ht="12.75">
      <c r="A981" s="15">
        <v>0.971</v>
      </c>
      <c r="B981" s="4">
        <f t="shared" si="61"/>
        <v>0.2390794846907615</v>
      </c>
      <c r="C981" s="4">
        <f>B981*Imp!$A$18</f>
        <v>1.013326217988856</v>
      </c>
      <c r="D981" s="4">
        <f t="shared" si="63"/>
        <v>0.5745378842731066</v>
      </c>
      <c r="E981" s="4">
        <f t="shared" si="62"/>
        <v>0.5669821564603247</v>
      </c>
      <c r="F981" s="4">
        <f t="shared" si="64"/>
        <v>0.0005669821564603247</v>
      </c>
      <c r="H981" s="4">
        <f>SUM($F$10:F981)</f>
        <v>1.8598045742321216</v>
      </c>
    </row>
    <row r="982" spans="1:8" ht="12.75">
      <c r="A982" s="15">
        <v>0.972</v>
      </c>
      <c r="B982" s="4">
        <f t="shared" si="61"/>
        <v>0.23498085028359236</v>
      </c>
      <c r="C982" s="4">
        <f>B982*Imp!$A$18</f>
        <v>0.9959543648241742</v>
      </c>
      <c r="D982" s="4">
        <f t="shared" si="63"/>
        <v>0.5623269990287351</v>
      </c>
      <c r="E982" s="4">
        <f t="shared" si="62"/>
        <v>0.564611210000579</v>
      </c>
      <c r="F982" s="4">
        <f t="shared" si="64"/>
        <v>0.000564611210000579</v>
      </c>
      <c r="H982" s="4">
        <f>SUM($F$10:F982)</f>
        <v>1.8603691854421223</v>
      </c>
    </row>
    <row r="983" spans="1:8" ht="12.75">
      <c r="A983" s="15">
        <v>0.973</v>
      </c>
      <c r="B983" s="4">
        <f aca="true" t="shared" si="65" ref="B983:B1009">SQRT(1-A983^2)</f>
        <v>0.23080511259502046</v>
      </c>
      <c r="C983" s="4">
        <f>B983*Imp!$A$18</f>
        <v>0.9782557133286384</v>
      </c>
      <c r="D983" s="4">
        <f t="shared" si="63"/>
        <v>0.5500189749648642</v>
      </c>
      <c r="E983" s="4">
        <f t="shared" si="62"/>
        <v>0.5622445823427448</v>
      </c>
      <c r="F983" s="4">
        <f t="shared" si="64"/>
        <v>0.0005622445823427448</v>
      </c>
      <c r="H983" s="4">
        <f>SUM($F$10:F983)</f>
        <v>1.860931430024465</v>
      </c>
    </row>
    <row r="984" spans="1:8" ht="12.75">
      <c r="A984" s="15">
        <v>0.974</v>
      </c>
      <c r="B984" s="4">
        <f t="shared" si="65"/>
        <v>0.22654800815721166</v>
      </c>
      <c r="C984" s="4">
        <f>B984*Imp!$A$18</f>
        <v>0.9602121930109996</v>
      </c>
      <c r="D984" s="4">
        <f t="shared" si="63"/>
        <v>0.5376057916666022</v>
      </c>
      <c r="E984" s="4">
        <f t="shared" si="62"/>
        <v>0.5598822797498507</v>
      </c>
      <c r="F984" s="4">
        <f t="shared" si="64"/>
        <v>0.0005598822797498507</v>
      </c>
      <c r="H984" s="4">
        <f>SUM($F$10:F984)</f>
        <v>1.861491312304215</v>
      </c>
    </row>
    <row r="985" spans="1:8" ht="12.75">
      <c r="A985" s="15">
        <v>0.975</v>
      </c>
      <c r="B985" s="4">
        <f t="shared" si="65"/>
        <v>0.22220486043288984</v>
      </c>
      <c r="C985" s="4">
        <f>B985*Imp!$A$18</f>
        <v>0.9418039826062194</v>
      </c>
      <c r="D985" s="4">
        <f t="shared" si="63"/>
        <v>0.5250786140901529</v>
      </c>
      <c r="E985" s="4">
        <f t="shared" si="62"/>
        <v>0.5575243084416804</v>
      </c>
      <c r="F985" s="4">
        <f t="shared" si="64"/>
        <v>0.0005575243084416804</v>
      </c>
      <c r="H985" s="4">
        <f>SUM($F$10:F985)</f>
        <v>1.8620488366126566</v>
      </c>
    </row>
    <row r="986" spans="1:8" ht="12.75">
      <c r="A986" s="15">
        <v>0.976</v>
      </c>
      <c r="B986" s="4">
        <f t="shared" si="65"/>
        <v>0.21777052142105924</v>
      </c>
      <c r="C986" s="4">
        <f>B986*Imp!$A$18</f>
        <v>0.9230092625742987</v>
      </c>
      <c r="D986" s="4">
        <f t="shared" si="63"/>
        <v>0.5124276749605886</v>
      </c>
      <c r="E986" s="4">
        <f t="shared" si="62"/>
        <v>0.5551706745947635</v>
      </c>
      <c r="F986" s="4">
        <f t="shared" si="64"/>
        <v>0.0005551706745947635</v>
      </c>
      <c r="H986" s="4">
        <f>SUM($F$10:F986)</f>
        <v>1.8626040072872514</v>
      </c>
    </row>
    <row r="987" spans="1:8" ht="12.75">
      <c r="A987" s="15">
        <v>0.977</v>
      </c>
      <c r="B987" s="4">
        <f t="shared" si="65"/>
        <v>0.21323930219356851</v>
      </c>
      <c r="C987" s="4">
        <f>B987*Imp!$A$18</f>
        <v>0.9038039206830419</v>
      </c>
      <c r="D987" s="4">
        <f t="shared" si="63"/>
        <v>0.499642134606061</v>
      </c>
      <c r="E987" s="4">
        <f t="shared" si="62"/>
        <v>0.5528213843423702</v>
      </c>
      <c r="F987" s="4">
        <f t="shared" si="64"/>
        <v>0.0005528213843423702</v>
      </c>
      <c r="H987" s="4">
        <f>SUM($F$10:F987)</f>
        <v>1.8631568286715938</v>
      </c>
    </row>
    <row r="988" spans="1:8" ht="12.75">
      <c r="A988" s="15">
        <v>0.978</v>
      </c>
      <c r="B988" s="4">
        <f t="shared" si="65"/>
        <v>0.2086048896838231</v>
      </c>
      <c r="C988" s="4">
        <f>B988*Imp!$A$18</f>
        <v>0.8841611993212536</v>
      </c>
      <c r="D988" s="4">
        <f t="shared" si="63"/>
        <v>0.4867099127257632</v>
      </c>
      <c r="E988" s="4">
        <f t="shared" si="62"/>
        <v>0.550476443774503</v>
      </c>
      <c r="F988" s="4">
        <f t="shared" si="64"/>
        <v>0.000550476443774503</v>
      </c>
      <c r="H988" s="4">
        <f>SUM($F$10:F988)</f>
        <v>1.8637073051153683</v>
      </c>
    </row>
    <row r="989" spans="1:8" ht="12.75">
      <c r="A989" s="15">
        <v>0.979</v>
      </c>
      <c r="B989" s="4">
        <f t="shared" si="65"/>
        <v>0.203860246247276</v>
      </c>
      <c r="C989" s="4">
        <f>B989*Imp!$A$18</f>
        <v>0.8640512697909943</v>
      </c>
      <c r="D989" s="4">
        <f t="shared" si="63"/>
        <v>0.47361748493326306</v>
      </c>
      <c r="E989" s="4">
        <f t="shared" si="62"/>
        <v>0.5481358589378922</v>
      </c>
      <c r="F989" s="4">
        <f t="shared" si="64"/>
        <v>0.0005481358589378922</v>
      </c>
      <c r="H989" s="4">
        <f>SUM($F$10:F989)</f>
        <v>1.8642554409743062</v>
      </c>
    </row>
    <row r="990" spans="1:8" ht="12.75">
      <c r="A990" s="15">
        <v>0.98</v>
      </c>
      <c r="B990" s="4">
        <f t="shared" si="65"/>
        <v>0.1989974874213242</v>
      </c>
      <c r="C990" s="4">
        <f>B990*Imp!$A$18</f>
        <v>0.8434407141991281</v>
      </c>
      <c r="D990" s="4">
        <f t="shared" si="63"/>
        <v>0.4603496346591299</v>
      </c>
      <c r="E990" s="4">
        <f t="shared" si="62"/>
        <v>0.5457996358359882</v>
      </c>
      <c r="F990" s="4">
        <f t="shared" si="64"/>
        <v>0.0005457996358359883</v>
      </c>
      <c r="H990" s="4">
        <f>SUM($F$10:F990)</f>
        <v>1.8648012406101422</v>
      </c>
    </row>
    <row r="991" spans="1:8" ht="12.75">
      <c r="A991" s="15">
        <v>0.981</v>
      </c>
      <c r="B991" s="4">
        <f t="shared" si="65"/>
        <v>0.19400773180468858</v>
      </c>
      <c r="C991" s="4">
        <f>B991*Imp!$A$18</f>
        <v>0.822291889178721</v>
      </c>
      <c r="D991" s="4">
        <f t="shared" si="63"/>
        <v>0.4468891478766939</v>
      </c>
      <c r="E991" s="4">
        <f t="shared" si="62"/>
        <v>0.5434677804289577</v>
      </c>
      <c r="F991" s="4">
        <f t="shared" si="64"/>
        <v>0.0005434677804289577</v>
      </c>
      <c r="H991" s="4">
        <f>SUM($F$10:F991)</f>
        <v>1.8653447083905712</v>
      </c>
    </row>
    <row r="992" spans="1:8" ht="12.75">
      <c r="A992" s="15">
        <v>0.982</v>
      </c>
      <c r="B992" s="4">
        <f t="shared" si="65"/>
        <v>0.18888091486436642</v>
      </c>
      <c r="C992" s="4">
        <f>B992*Imp!$A$18</f>
        <v>0.800562136719293</v>
      </c>
      <c r="D992" s="4">
        <f t="shared" si="63"/>
        <v>0.4332164337390941</v>
      </c>
      <c r="E992" s="4">
        <f t="shared" si="62"/>
        <v>0.5411402986336786</v>
      </c>
      <c r="F992" s="4">
        <f t="shared" si="64"/>
        <v>0.0005411402986336786</v>
      </c>
      <c r="H992" s="4">
        <f>SUM($F$10:F992)</f>
        <v>1.865885848689205</v>
      </c>
    </row>
    <row r="993" spans="1:8" ht="12.75">
      <c r="A993" s="15">
        <v>0.983</v>
      </c>
      <c r="B993" s="4">
        <f t="shared" si="65"/>
        <v>0.1836055554715054</v>
      </c>
      <c r="C993" s="4">
        <f>B993*Imp!$A$18</f>
        <v>0.7782027946410122</v>
      </c>
      <c r="D993" s="4">
        <f t="shared" si="63"/>
        <v>0.4193090479797655</v>
      </c>
      <c r="E993" s="4">
        <f t="shared" si="62"/>
        <v>0.538817196323735</v>
      </c>
      <c r="F993" s="4">
        <f t="shared" si="64"/>
        <v>0.0005388171963237351</v>
      </c>
      <c r="H993" s="4">
        <f>SUM($F$10:F993)</f>
        <v>1.8664246658855286</v>
      </c>
    </row>
    <row r="994" spans="1:8" ht="12.75">
      <c r="A994" s="15">
        <v>0.984</v>
      </c>
      <c r="B994" s="4">
        <f t="shared" si="65"/>
        <v>0.1781684596105607</v>
      </c>
      <c r="C994" s="4">
        <f>B994*Imp!$A$18</f>
        <v>0.7551579407810487</v>
      </c>
      <c r="D994" s="4">
        <f t="shared" si="63"/>
        <v>0.40514108688256384</v>
      </c>
      <c r="E994" s="4">
        <f t="shared" si="62"/>
        <v>0.5364984793294134</v>
      </c>
      <c r="F994" s="4">
        <f t="shared" si="64"/>
        <v>0.0005364984793294135</v>
      </c>
      <c r="H994" s="4">
        <f>SUM($F$10:F994)</f>
        <v>1.866961164364858</v>
      </c>
    </row>
    <row r="995" spans="1:8" ht="12.75">
      <c r="A995" s="15">
        <v>0.985</v>
      </c>
      <c r="B995" s="4">
        <f t="shared" si="65"/>
        <v>0.17255433926737396</v>
      </c>
      <c r="C995" s="4">
        <f>B995*Imp!$A$18</f>
        <v>0.7313627776701106</v>
      </c>
      <c r="D995" s="4">
        <f t="shared" si="63"/>
        <v>0.39068240624555256</v>
      </c>
      <c r="E995" s="4">
        <f t="shared" si="62"/>
        <v>0.5341841534376996</v>
      </c>
      <c r="F995" s="4">
        <f t="shared" si="64"/>
        <v>0.0005341841534376997</v>
      </c>
      <c r="H995" s="4">
        <f>SUM($F$10:F995)</f>
        <v>1.8674953485182957</v>
      </c>
    </row>
    <row r="996" spans="1:8" ht="12.75">
      <c r="A996" s="15">
        <v>0.986</v>
      </c>
      <c r="B996" s="4">
        <f t="shared" si="65"/>
        <v>0.16674531477675783</v>
      </c>
      <c r="C996" s="4">
        <f>B996*Imp!$A$18</f>
        <v>0.7067415232580286</v>
      </c>
      <c r="D996" s="4">
        <f t="shared" si="63"/>
        <v>0.3758975995286791</v>
      </c>
      <c r="E996" s="4">
        <f t="shared" si="62"/>
        <v>0.5318742243922753</v>
      </c>
      <c r="F996" s="4">
        <f t="shared" si="64"/>
        <v>0.0005318742243922753</v>
      </c>
      <c r="H996" s="4">
        <f>SUM($F$10:F996)</f>
        <v>1.868027222742688</v>
      </c>
    </row>
    <row r="997" spans="1:8" ht="12.75">
      <c r="A997" s="15">
        <v>0.987</v>
      </c>
      <c r="B997" s="4">
        <f t="shared" si="65"/>
        <v>0.1607202538574403</v>
      </c>
      <c r="C997" s="4">
        <f>B997*Imp!$A$18</f>
        <v>0.6812046094470361</v>
      </c>
      <c r="D997" s="4">
        <f t="shared" si="63"/>
        <v>0.3607446380236983</v>
      </c>
      <c r="E997" s="4">
        <f t="shared" si="62"/>
        <v>0.5295686978931788</v>
      </c>
      <c r="F997" s="4">
        <f t="shared" si="64"/>
        <v>0.0005295686978931788</v>
      </c>
      <c r="H997" s="4">
        <f>SUM($F$10:F997)</f>
        <v>1.8685567914405812</v>
      </c>
    </row>
    <row r="998" spans="1:8" ht="12.75">
      <c r="A998" s="15">
        <v>0.988</v>
      </c>
      <c r="B998" s="4">
        <f t="shared" si="65"/>
        <v>0.15445387661046253</v>
      </c>
      <c r="C998" s="4">
        <f>B998*Imp!$A$18</f>
        <v>0.6546448886730655</v>
      </c>
      <c r="D998" s="4">
        <f t="shared" si="63"/>
        <v>0.3451730259470299</v>
      </c>
      <c r="E998" s="4">
        <f t="shared" si="62"/>
        <v>0.5272675795982757</v>
      </c>
      <c r="F998" s="4">
        <f t="shared" si="64"/>
        <v>0.0005272675795982757</v>
      </c>
      <c r="H998" s="4">
        <f>SUM($F$10:F998)</f>
        <v>1.8690840590201794</v>
      </c>
    </row>
    <row r="999" spans="1:8" ht="12.75">
      <c r="A999" s="15">
        <v>0.989</v>
      </c>
      <c r="B999" s="4">
        <f t="shared" si="65"/>
        <v>0.14791551642745254</v>
      </c>
      <c r="C999" s="4">
        <f>B999*Imp!$A$18</f>
        <v>0.626932382078582</v>
      </c>
      <c r="D999" s="4">
        <f t="shared" si="63"/>
        <v>0.32912124126137005</v>
      </c>
      <c r="E999" s="4">
        <f t="shared" si="62"/>
        <v>0.5249708751208145</v>
      </c>
      <c r="F999" s="4">
        <f t="shared" si="64"/>
        <v>0.0005249708751208145</v>
      </c>
      <c r="H999" s="4">
        <f>SUM($F$10:F999)</f>
        <v>1.8696090298953</v>
      </c>
    </row>
    <row r="1000" spans="1:8" ht="12.75">
      <c r="A1000" s="15">
        <v>0.99</v>
      </c>
      <c r="B1000" s="4">
        <f t="shared" si="65"/>
        <v>0.14106735979665894</v>
      </c>
      <c r="C1000" s="4">
        <f>B1000*Imp!$A$18</f>
        <v>0.5979068190201154</v>
      </c>
      <c r="D1000" s="4">
        <f t="shared" si="63"/>
        <v>0.31251309313550396</v>
      </c>
      <c r="E1000" s="4">
        <f t="shared" si="62"/>
        <v>0.5226785900312504</v>
      </c>
      <c r="F1000" s="4">
        <f t="shared" si="64"/>
        <v>0.0005226785900312504</v>
      </c>
      <c r="H1000" s="4">
        <f>SUM($F$10:F1000)</f>
        <v>1.8701317084853313</v>
      </c>
    </row>
    <row r="1001" spans="1:8" ht="12.75">
      <c r="A1001" s="15">
        <v>0.991</v>
      </c>
      <c r="B1001" s="4">
        <f t="shared" si="65"/>
        <v>0.1338618691039387</v>
      </c>
      <c r="C1001" s="4">
        <f>B1001*Imp!$A$18</f>
        <v>0.5673667137415205</v>
      </c>
      <c r="D1001" s="4">
        <f t="shared" si="63"/>
        <v>0.2952523782603604</v>
      </c>
      <c r="E1001" s="4">
        <f t="shared" si="62"/>
        <v>0.5203907298567232</v>
      </c>
      <c r="F1001" s="4">
        <f t="shared" si="64"/>
        <v>0.0005203907298567232</v>
      </c>
      <c r="H1001" s="4">
        <f>SUM($F$10:F1001)</f>
        <v>1.870652099215188</v>
      </c>
    </row>
    <row r="1002" spans="1:8" ht="12.75">
      <c r="A1002" s="15">
        <v>0.992</v>
      </c>
      <c r="B1002" s="4">
        <f t="shared" si="65"/>
        <v>0.12623787070447623</v>
      </c>
      <c r="C1002" s="4">
        <f>B1002*Imp!$A$18</f>
        <v>0.5350527848652176</v>
      </c>
      <c r="D1002" s="4">
        <f t="shared" si="63"/>
        <v>0.27721475376736815</v>
      </c>
      <c r="E1002" s="4">
        <f t="shared" si="62"/>
        <v>0.5181073000810563</v>
      </c>
      <c r="F1002" s="4">
        <f t="shared" si="64"/>
        <v>0.0005181073000810563</v>
      </c>
      <c r="H1002" s="4">
        <f>SUM($F$10:F1002)</f>
        <v>1.871170206515269</v>
      </c>
    </row>
    <row r="1003" spans="1:8" ht="12.75">
      <c r="A1003" s="15">
        <v>0.993</v>
      </c>
      <c r="B1003" s="4">
        <f t="shared" si="65"/>
        <v>0.11811435137188049</v>
      </c>
      <c r="C1003" s="4">
        <f>B1003*Imp!$A$18</f>
        <v>0.5006216619576791</v>
      </c>
      <c r="D1003" s="4">
        <f t="shared" si="63"/>
        <v>0.25823482390700314</v>
      </c>
      <c r="E1003" s="4">
        <f t="shared" si="62"/>
        <v>0.5158283061447578</v>
      </c>
      <c r="F1003" s="4">
        <f t="shared" si="64"/>
        <v>0.0005158283061447578</v>
      </c>
      <c r="H1003" s="4">
        <f>SUM($F$10:F1003)</f>
        <v>1.871686034821414</v>
      </c>
    </row>
    <row r="1004" spans="1:8" ht="12.75">
      <c r="A1004" s="15">
        <v>0.994</v>
      </c>
      <c r="B1004" s="4">
        <f t="shared" si="65"/>
        <v>0.10938007131100241</v>
      </c>
      <c r="C1004" s="4">
        <f>B1004*Imp!$A$18</f>
        <v>0.46360186081333155</v>
      </c>
      <c r="D1004" s="4">
        <f t="shared" si="63"/>
        <v>0.2380844757247829</v>
      </c>
      <c r="E1004" s="4">
        <f t="shared" si="62"/>
        <v>0.5135537534450216</v>
      </c>
      <c r="F1004" s="4">
        <f t="shared" si="64"/>
        <v>0.0005135537534450217</v>
      </c>
      <c r="H1004" s="4">
        <f>SUM($F$10:F1004)</f>
        <v>1.872199588574859</v>
      </c>
    </row>
    <row r="1005" spans="1:8" ht="12.75">
      <c r="A1005" s="15">
        <v>0.995</v>
      </c>
      <c r="B1005" s="4">
        <f t="shared" si="65"/>
        <v>0.09987492177719068</v>
      </c>
      <c r="C1005" s="4">
        <f>B1005*Imp!$A$18</f>
        <v>0.42331476867335016</v>
      </c>
      <c r="D1005" s="4">
        <f t="shared" si="63"/>
        <v>0.2164339188983903</v>
      </c>
      <c r="E1005" s="4">
        <f t="shared" si="62"/>
        <v>0.5112836473357277</v>
      </c>
      <c r="F1005" s="4">
        <f t="shared" si="64"/>
        <v>0.0005112836473357277</v>
      </c>
      <c r="H1005" s="4">
        <f>SUM($F$10:F1005)</f>
        <v>1.8727108722221948</v>
      </c>
    </row>
    <row r="1006" spans="1:8" ht="12.75">
      <c r="A1006" s="15">
        <v>0.996</v>
      </c>
      <c r="B1006" s="4">
        <f t="shared" si="65"/>
        <v>0.08935323161475466</v>
      </c>
      <c r="C1006" s="4">
        <f>B1006*Imp!$A$18</f>
        <v>0.37871912085796966</v>
      </c>
      <c r="D1006" s="4">
        <f t="shared" si="63"/>
        <v>0.19277484685811383</v>
      </c>
      <c r="E1006" s="4">
        <f t="shared" si="62"/>
        <v>0.5090179931274446</v>
      </c>
      <c r="F1006" s="4">
        <f t="shared" si="64"/>
        <v>0.0005090179931274446</v>
      </c>
      <c r="H1006" s="4">
        <f>SUM($F$10:F1006)</f>
        <v>1.8732198902153223</v>
      </c>
    </row>
    <row r="1007" spans="1:8" ht="12.75">
      <c r="A1007" s="15">
        <v>0.997</v>
      </c>
      <c r="B1007" s="4">
        <f t="shared" si="65"/>
        <v>0.07740155037206922</v>
      </c>
      <c r="C1007" s="4">
        <f>B1007*Imp!$A$18</f>
        <v>0.3280625286876973</v>
      </c>
      <c r="D1007" s="4">
        <f t="shared" si="63"/>
        <v>0.16624791595409155</v>
      </c>
      <c r="E1007" s="4">
        <f t="shared" si="62"/>
        <v>0.5067567960873491</v>
      </c>
      <c r="F1007" s="4">
        <f t="shared" si="64"/>
        <v>0.0005067567960873492</v>
      </c>
      <c r="H1007" s="4">
        <f>SUM($F$10:F1007)</f>
        <v>1.8737266470114096</v>
      </c>
    </row>
    <row r="1008" spans="1:8" ht="12.75">
      <c r="A1008" s="15">
        <v>0.998</v>
      </c>
      <c r="B1008" s="4">
        <f t="shared" si="65"/>
        <v>0.06321392251711642</v>
      </c>
      <c r="C1008" s="4">
        <f>B1008*Imp!$A$18</f>
        <v>0.2679289906926315</v>
      </c>
      <c r="D1008" s="4">
        <f t="shared" si="63"/>
        <v>0.13517019226588986</v>
      </c>
      <c r="E1008" s="4">
        <f t="shared" si="62"/>
        <v>0.5045000614396271</v>
      </c>
      <c r="F1008" s="4">
        <f t="shared" si="64"/>
        <v>0.0005045000614396271</v>
      </c>
      <c r="H1008" s="4">
        <f>SUM($F$10:F1008)</f>
        <v>1.8742311470728492</v>
      </c>
    </row>
    <row r="1009" spans="1:8" ht="12.75">
      <c r="A1009" s="15">
        <v>0.999</v>
      </c>
      <c r="B1009" s="4">
        <f t="shared" si="65"/>
        <v>0.04471017781221601</v>
      </c>
      <c r="C1009" s="4">
        <f>B1009*Imp!$A$18</f>
        <v>0.18950181127696245</v>
      </c>
      <c r="D1009" s="4">
        <f t="shared" si="63"/>
        <v>0.09517686674197232</v>
      </c>
      <c r="E1009" s="4">
        <f t="shared" si="62"/>
        <v>0.5022477943647121</v>
      </c>
      <c r="F1009" s="4">
        <f t="shared" si="64"/>
        <v>0.0005022477943647122</v>
      </c>
      <c r="H1009" s="4">
        <f>SUM($F$10:F1009)</f>
        <v>1.874733394867214</v>
      </c>
    </row>
    <row r="1010" spans="1:8" ht="12.75">
      <c r="A1010" s="15">
        <v>1</v>
      </c>
      <c r="H1010" s="4">
        <f>(COSH(Imp!$A$18)-1)/Imp!$A$18^2</f>
        <v>1.8735534992129739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Chip Scott</dc:creator>
  <cp:keywords/>
  <dc:description/>
  <cp:lastModifiedBy>Brenda</cp:lastModifiedBy>
  <dcterms:created xsi:type="dcterms:W3CDTF">2008-05-05T21:08:51Z</dcterms:created>
  <dcterms:modified xsi:type="dcterms:W3CDTF">2009-07-12T04:48:00Z</dcterms:modified>
  <cp:category/>
  <cp:version/>
  <cp:contentType/>
  <cp:contentStatus/>
</cp:coreProperties>
</file>